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0d67f7263dea92/Documents/"/>
    </mc:Choice>
  </mc:AlternateContent>
  <xr:revisionPtr revIDLastSave="527" documentId="8_{AAE0693D-F391-4EB3-93FC-01C597E342E0}" xr6:coauthVersionLast="47" xr6:coauthVersionMax="47" xr10:uidLastSave="{BD4F081D-5A4A-411A-A3E3-9519C388F074}"/>
  <bookViews>
    <workbookView xWindow="35880" yWindow="-120" windowWidth="20730" windowHeight="11760" xr2:uid="{8087731D-E953-4157-AF9B-EFCA07B25396}"/>
  </bookViews>
  <sheets>
    <sheet name="Sheet1" sheetId="1" r:id="rId1"/>
    <sheet name="Sheet2" sheetId="3" r:id="rId2"/>
    <sheet name="Sheet3" sheetId="4" r:id="rId3"/>
    <sheet name="Sheet4" sheetId="6" r:id="rId4"/>
    <sheet name="Sheet5" sheetId="7" r:id="rId5"/>
    <sheet name="Sheet6" sheetId="8" r:id="rId6"/>
  </sheets>
  <definedNames>
    <definedName name="_xlnm._FilterDatabase" localSheetId="0" hidden="1">Sheet1!$A$1:$T$1003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8" l="1"/>
  <c r="R4" i="8"/>
  <c r="Q4" i="8"/>
  <c r="P4" i="8"/>
  <c r="O4" i="8"/>
  <c r="N4" i="8"/>
  <c r="L4" i="8"/>
  <c r="K4" i="8"/>
  <c r="I4" i="8"/>
  <c r="J4" i="8"/>
  <c r="G4" i="8"/>
  <c r="H4" i="8"/>
  <c r="D13" i="7"/>
  <c r="C13" i="7"/>
  <c r="B13" i="7"/>
  <c r="D12" i="7"/>
  <c r="C12" i="7"/>
  <c r="B12" i="7"/>
  <c r="D11" i="7"/>
  <c r="C11" i="7"/>
  <c r="B11" i="7"/>
  <c r="B10" i="7"/>
  <c r="D10" i="7"/>
  <c r="C10" i="7"/>
  <c r="D9" i="7"/>
  <c r="C9" i="7"/>
  <c r="B9" i="7"/>
  <c r="D8" i="7"/>
  <c r="C8" i="7"/>
  <c r="B8" i="7"/>
  <c r="D7" i="7"/>
  <c r="C7" i="7"/>
  <c r="B7" i="7"/>
  <c r="D6" i="7"/>
  <c r="C6" i="7"/>
  <c r="B6" i="7"/>
  <c r="B5" i="7"/>
  <c r="C5" i="7"/>
  <c r="D5" i="7"/>
  <c r="D4" i="7"/>
  <c r="C4" i="7"/>
  <c r="B4" i="7"/>
  <c r="D3" i="7"/>
  <c r="C3" i="7"/>
  <c r="B3" i="7"/>
  <c r="D2" i="7"/>
  <c r="C2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7" l="1"/>
  <c r="G9" i="7" s="1"/>
  <c r="E7" i="7"/>
  <c r="G7" i="7" s="1"/>
  <c r="E8" i="7"/>
  <c r="G8" i="7" s="1"/>
  <c r="H4" i="7"/>
  <c r="E2" i="7"/>
  <c r="G2" i="7" s="1"/>
  <c r="E10" i="7"/>
  <c r="H10" i="7" s="1"/>
  <c r="E3" i="7"/>
  <c r="F3" i="7" s="1"/>
  <c r="E11" i="7"/>
  <c r="G11" i="7" s="1"/>
  <c r="E4" i="7"/>
  <c r="G4" i="7" s="1"/>
  <c r="E13" i="7"/>
  <c r="H13" i="7" s="1"/>
  <c r="E5" i="7"/>
  <c r="H5" i="7" s="1"/>
  <c r="E12" i="7"/>
  <c r="G12" i="7" s="1"/>
  <c r="H7" i="7"/>
  <c r="E6" i="7"/>
  <c r="G6" i="7" s="1"/>
  <c r="F7" i="7" l="1"/>
  <c r="F4" i="7"/>
  <c r="H8" i="7"/>
  <c r="F8" i="7"/>
  <c r="H2" i="7"/>
  <c r="H9" i="7"/>
  <c r="F10" i="7"/>
  <c r="G13" i="7"/>
  <c r="F9" i="7"/>
  <c r="G5" i="7"/>
  <c r="F12" i="7"/>
  <c r="F13" i="7"/>
  <c r="H12" i="7"/>
  <c r="G10" i="7"/>
  <c r="F6" i="7"/>
  <c r="H11" i="7"/>
  <c r="H6" i="7"/>
  <c r="G3" i="7"/>
  <c r="F2" i="7"/>
  <c r="H3" i="7"/>
  <c r="F5" i="7"/>
  <c r="F11" i="7"/>
</calcChain>
</file>

<file path=xl/sharedStrings.xml><?xml version="1.0" encoding="utf-8"?>
<sst xmlns="http://schemas.openxmlformats.org/spreadsheetml/2006/main" count="9068" uniqueCount="2114">
  <si>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</si>
  <si>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</si>
  <si>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</si>
  <si>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</si>
  <si>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</si>
  <si>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</si>
  <si>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</si>
  <si>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</si>
  <si>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</si>
  <si>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</si>
  <si>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</si>
  <si>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</si>
  <si>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</si>
  <si>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</si>
  <si>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</si>
  <si>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</si>
  <si>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</si>
  <si>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</si>
  <si>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</si>
  <si>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</si>
  <si>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</si>
  <si>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</si>
  <si>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</si>
  <si>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</si>
  <si>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</si>
  <si>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</si>
  <si>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</si>
  <si>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</si>
  <si>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</si>
  <si>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</si>
  <si>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</si>
  <si>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</si>
  <si>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</si>
  <si>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</si>
  <si>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</si>
  <si>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</si>
  <si>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</si>
  <si>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</si>
  <si>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</si>
  <si>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</si>
  <si>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</si>
  <si>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</si>
  <si>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</si>
  <si>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</si>
  <si>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</si>
  <si>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</si>
  <si>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</si>
  <si>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</si>
  <si>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</si>
  <si>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</si>
  <si>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</si>
  <si>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</si>
  <si>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</si>
  <si>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</si>
  <si>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</si>
  <si>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</si>
  <si>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</si>
  <si>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</si>
  <si>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</si>
  <si>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</si>
  <si>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</si>
  <si>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</si>
  <si>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</si>
  <si>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</si>
  <si>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</si>
  <si>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</si>
  <si>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</si>
  <si>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</si>
  <si>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</si>
  <si>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</si>
  <si>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</si>
  <si>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</si>
  <si>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</si>
  <si>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</si>
  <si>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</si>
  <si>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</si>
  <si>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</si>
  <si>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</si>
  <si>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</si>
  <si>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</si>
  <si>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</si>
  <si>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</si>
  <si>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</si>
  <si>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</si>
  <si>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</si>
  <si>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</si>
  <si>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</si>
  <si>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</si>
  <si>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</si>
  <si>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</si>
  <si>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</si>
  <si>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</si>
  <si>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</si>
  <si>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</si>
  <si>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</si>
  <si>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</si>
  <si>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</si>
  <si>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</si>
  <si>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</si>
  <si>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</si>
  <si>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</si>
  <si>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</si>
  <si>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</si>
  <si>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</si>
  <si>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</si>
  <si>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</si>
  <si>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</si>
  <si>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</si>
  <si>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</si>
  <si>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</si>
  <si>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</si>
  <si>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</si>
  <si>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</si>
  <si>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</si>
  <si>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</si>
  <si>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</si>
  <si>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</si>
  <si>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</si>
  <si>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</si>
  <si>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</si>
  <si>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</si>
  <si>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</si>
  <si>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</si>
  <si>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</si>
  <si>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</si>
  <si>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</si>
  <si>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</si>
  <si>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</si>
  <si>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</si>
  <si>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</si>
  <si>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</si>
  <si>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</si>
  <si>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</si>
  <si>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</si>
  <si>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</si>
  <si>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</si>
  <si>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</si>
  <si>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</si>
  <si>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</si>
  <si>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</si>
  <si>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</si>
  <si>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</si>
  <si>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</si>
  <si>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</si>
  <si>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</si>
  <si>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</si>
  <si>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</si>
  <si>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</si>
  <si>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</si>
  <si>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</si>
  <si>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</si>
  <si>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</si>
  <si>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</si>
  <si>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</si>
  <si>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</si>
  <si>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</si>
  <si>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</si>
  <si>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</si>
  <si>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</si>
  <si>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</si>
  <si>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</si>
  <si>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</si>
  <si>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</si>
  <si>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</si>
  <si>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</si>
  <si>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</si>
  <si>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</si>
  <si>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</si>
  <si>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</si>
  <si>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</si>
  <si>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</si>
  <si>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</si>
  <si>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</si>
  <si>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</si>
  <si>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</si>
  <si>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</si>
  <si>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</si>
  <si>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</si>
  <si>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</si>
  <si>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</si>
  <si>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</si>
  <si>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</si>
  <si>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</si>
  <si>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</si>
  <si>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</si>
  <si>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</si>
  <si>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</si>
  <si>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</si>
  <si>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</si>
  <si>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</si>
  <si>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</si>
  <si>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</si>
  <si>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</si>
  <si>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</si>
  <si>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</si>
  <si>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</si>
  <si>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</si>
  <si>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</si>
  <si>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</si>
  <si>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</si>
  <si>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</si>
  <si>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</si>
  <si>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</si>
  <si>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</si>
  <si>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</si>
  <si>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</si>
  <si>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</si>
  <si>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</si>
  <si>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</si>
  <si>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</si>
  <si>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</si>
  <si>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</si>
  <si>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</si>
  <si>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</si>
  <si>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</si>
  <si>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</si>
  <si>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</si>
  <si>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</si>
  <si>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</si>
  <si>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</si>
  <si>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</si>
  <si>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</si>
  <si>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</si>
  <si>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</si>
  <si>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</si>
  <si>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</si>
  <si>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</si>
  <si>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</si>
  <si>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</si>
  <si>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</si>
  <si>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</si>
  <si>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</si>
  <si>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</si>
  <si>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</si>
  <si>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</si>
  <si>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</si>
  <si>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</si>
  <si>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</si>
  <si>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</si>
  <si>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</si>
  <si>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</si>
  <si>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</si>
  <si>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</si>
  <si>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</si>
  <si>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</si>
  <si>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</si>
  <si>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</si>
  <si>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</si>
  <si>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</si>
  <si>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</si>
  <si>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</si>
  <si>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</si>
  <si>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</si>
  <si>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</si>
  <si>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</si>
  <si>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</si>
  <si>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</si>
  <si>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</si>
  <si>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</si>
  <si>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</si>
  <si>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</si>
  <si>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</si>
  <si>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</si>
  <si>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</si>
  <si>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</si>
  <si>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</si>
  <si>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</si>
  <si>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</si>
  <si>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</si>
  <si>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</si>
  <si>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</si>
  <si>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</si>
  <si>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</si>
  <si>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</si>
  <si>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</si>
  <si>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</si>
  <si>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</si>
  <si>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</si>
  <si>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</si>
  <si>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</si>
  <si>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</si>
  <si>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</si>
  <si>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</si>
  <si>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</si>
  <si>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</si>
  <si>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</si>
  <si>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</si>
  <si>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</si>
  <si>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</si>
  <si>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</si>
  <si>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</si>
  <si>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</si>
  <si>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</si>
  <si>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</si>
  <si>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</si>
  <si>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</si>
  <si>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</si>
  <si>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</si>
  <si>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</si>
  <si>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</si>
  <si>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</si>
  <si>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</si>
  <si>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</si>
  <si>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</si>
  <si>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</si>
  <si>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</si>
  <si>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</si>
  <si>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</si>
  <si>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</si>
  <si>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</si>
  <si>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</si>
  <si>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</si>
  <si>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</si>
  <si>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</si>
  <si>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</si>
  <si>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</si>
  <si>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</si>
  <si>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</si>
  <si>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</si>
  <si>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</si>
  <si>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</si>
  <si>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</si>
  <si>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</si>
  <si>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</si>
  <si>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</si>
  <si>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</si>
  <si>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</si>
  <si>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</si>
  <si>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</si>
  <si>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</si>
  <si>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</si>
  <si>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</si>
  <si>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</si>
  <si>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</si>
  <si>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</si>
  <si>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</si>
  <si>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</si>
  <si>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</si>
  <si>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</si>
  <si>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</si>
  <si>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</si>
  <si>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</si>
  <si>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</si>
  <si>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</si>
  <si>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</si>
  <si>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</si>
  <si>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</si>
  <si>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</si>
  <si>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</si>
  <si>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</si>
  <si>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</si>
  <si>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</si>
  <si>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</si>
  <si>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</si>
  <si>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</si>
  <si>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</si>
  <si>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</si>
  <si>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</si>
  <si>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</si>
  <si>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</si>
  <si>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</si>
  <si>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</si>
  <si>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</si>
  <si>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</si>
  <si>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</si>
  <si>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</si>
  <si>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</si>
  <si>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</si>
  <si>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</si>
  <si>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</si>
  <si>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</si>
  <si>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</si>
  <si>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</si>
  <si>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</si>
  <si>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</si>
  <si>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</si>
  <si>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</si>
  <si>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</si>
  <si>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</si>
  <si>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</si>
  <si>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</si>
  <si>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</si>
  <si>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</si>
  <si>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</si>
  <si>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</si>
  <si>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</si>
  <si>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</si>
  <si>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</si>
  <si>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</si>
  <si>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</si>
  <si>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</si>
  <si>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</si>
  <si>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</si>
  <si>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</si>
  <si>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</si>
  <si>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</si>
  <si>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</si>
  <si>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</si>
  <si>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</si>
  <si>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</si>
  <si>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</si>
  <si>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</si>
  <si>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</si>
  <si>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</si>
  <si>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</si>
  <si>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</si>
  <si>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</si>
  <si>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</si>
  <si>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</si>
  <si>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</si>
  <si>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</si>
  <si>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</si>
  <si>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</si>
  <si>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</si>
  <si>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</si>
  <si>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</si>
  <si>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</si>
  <si>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</si>
  <si>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</si>
  <si>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</si>
  <si>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</si>
  <si>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</si>
  <si>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</si>
  <si>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</si>
  <si>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</si>
  <si>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</si>
  <si>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</si>
  <si>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</si>
  <si>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</si>
  <si>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</si>
  <si>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</si>
  <si>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</si>
  <si>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</si>
  <si>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</si>
  <si>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</si>
  <si>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</si>
  <si>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</si>
  <si>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</si>
  <si>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</si>
  <si>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</si>
  <si>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</si>
  <si>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</si>
  <si>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</si>
  <si>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</si>
  <si>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</si>
  <si>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</si>
  <si>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</si>
  <si>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</si>
  <si>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</si>
  <si>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</si>
  <si>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</si>
  <si>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</si>
  <si>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</si>
  <si>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</si>
  <si>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</si>
  <si>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</si>
  <si>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</si>
  <si>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</si>
  <si>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</si>
  <si>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</si>
  <si>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</si>
  <si>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</si>
  <si>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</si>
  <si>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</si>
  <si>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</si>
  <si>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</si>
  <si>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</si>
  <si>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</si>
  <si>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</si>
  <si>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</si>
  <si>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</si>
  <si>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</si>
  <si>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</si>
  <si>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</si>
  <si>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</si>
  <si>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</si>
  <si>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</si>
  <si>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</si>
  <si>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</si>
  <si>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</si>
  <si>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</si>
  <si>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</si>
  <si>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</si>
  <si>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</si>
  <si>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</si>
  <si>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</si>
  <si>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</si>
  <si>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</si>
  <si>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</si>
  <si>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</si>
  <si>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</si>
  <si>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</si>
  <si>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</si>
  <si>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</si>
  <si>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</si>
  <si>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</si>
  <si>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</si>
  <si>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</si>
  <si>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</si>
  <si>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</si>
  <si>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</si>
  <si>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</si>
  <si>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</si>
  <si>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</si>
  <si>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</si>
  <si>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</si>
  <si>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</si>
  <si>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</si>
  <si>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</si>
  <si>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</si>
  <si>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</si>
  <si>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</si>
  <si>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</si>
  <si>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</si>
  <si>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</si>
  <si>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</si>
  <si>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</si>
  <si>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</si>
  <si>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</si>
  <si>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</si>
  <si>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</si>
  <si>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</si>
  <si>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</si>
  <si>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</si>
  <si>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</si>
  <si>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</si>
  <si>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</si>
  <si>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</si>
  <si>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</si>
  <si>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</si>
  <si>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</si>
  <si>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</si>
  <si>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</si>
  <si>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</si>
  <si>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</si>
  <si>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</si>
  <si>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</si>
  <si>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</si>
  <si>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</si>
  <si>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</si>
  <si>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</si>
  <si>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</si>
  <si>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</si>
  <si>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</si>
  <si>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</si>
  <si>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</si>
  <si>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</si>
  <si>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</si>
  <si>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</si>
  <si>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</si>
  <si>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</si>
  <si>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</si>
  <si>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</si>
  <si>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</si>
  <si>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</si>
  <si>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</si>
  <si>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</si>
  <si>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</si>
  <si>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</si>
  <si>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</si>
  <si>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</si>
  <si>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</si>
  <si>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</si>
  <si>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</si>
  <si>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</si>
  <si>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</si>
  <si>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</si>
  <si>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</si>
  <si>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</si>
  <si>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</si>
  <si>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</si>
  <si>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</si>
  <si>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</si>
  <si>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</si>
  <si>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</si>
  <si>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</si>
  <si>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</si>
  <si>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</si>
  <si>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</si>
  <si>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</si>
  <si>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</si>
  <si>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</si>
  <si>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</si>
  <si>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</si>
  <si>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</si>
  <si>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</si>
  <si>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</si>
  <si>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</si>
  <si>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</si>
  <si>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</si>
  <si>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</si>
  <si>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</si>
  <si>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</si>
  <si>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</si>
  <si>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</si>
  <si>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</si>
  <si>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</si>
  <si>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</si>
  <si>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</si>
  <si>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</si>
  <si>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</si>
  <si>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</si>
  <si>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</si>
  <si>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</si>
  <si>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</si>
  <si>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</si>
  <si>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</si>
  <si>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</si>
  <si>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</si>
  <si>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</si>
  <si>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</si>
  <si>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</si>
  <si>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</si>
  <si>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</si>
  <si>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</si>
  <si>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</si>
  <si>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</si>
  <si>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</si>
  <si>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</si>
  <si>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</si>
  <si>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</si>
  <si>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</si>
  <si>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</si>
  <si>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</si>
  <si>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</si>
  <si>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</si>
  <si>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</si>
  <si>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</si>
  <si>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</si>
  <si>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</si>
  <si>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</si>
  <si>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</si>
  <si>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</si>
  <si>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</si>
  <si>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</si>
  <si>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</si>
  <si>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</si>
  <si>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</si>
  <si>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</si>
  <si>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</si>
  <si>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</si>
  <si>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</si>
  <si>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</si>
  <si>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</si>
  <si>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</si>
  <si>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</si>
  <si>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</si>
  <si>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</si>
  <si>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</si>
  <si>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</si>
  <si>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</si>
  <si>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</si>
  <si>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</si>
  <si>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</si>
  <si>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</si>
  <si>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</si>
  <si>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</si>
  <si>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</si>
  <si>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</si>
  <si>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</si>
  <si>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</si>
  <si>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</si>
  <si>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</si>
  <si>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</si>
  <si>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</si>
  <si>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</si>
  <si>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</si>
  <si>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</si>
  <si>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</si>
  <si>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</si>
  <si>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</si>
  <si>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</si>
  <si>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</si>
  <si>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</si>
  <si>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</si>
  <si>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</si>
  <si>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</si>
  <si>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</si>
  <si>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</si>
  <si>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</si>
  <si>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</si>
  <si>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</si>
  <si>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</si>
  <si>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</si>
  <si>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</si>
  <si>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</si>
  <si>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</si>
  <si>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</si>
  <si>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</si>
  <si>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</si>
  <si>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</si>
  <si>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</si>
  <si>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</si>
  <si>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</si>
  <si>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</si>
  <si>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</si>
  <si>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</si>
  <si>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</si>
  <si>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</si>
  <si>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</si>
  <si>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</si>
  <si>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</si>
  <si>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</si>
  <si>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</si>
  <si>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</si>
  <si>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</si>
  <si>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</si>
  <si>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</si>
  <si>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</si>
  <si>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</si>
  <si>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</si>
  <si>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</si>
  <si>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</si>
  <si>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</si>
  <si>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</si>
  <si>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</si>
  <si>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</si>
  <si>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</si>
  <si>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</si>
  <si>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</si>
  <si>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</si>
  <si>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</si>
  <si>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</si>
  <si>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</si>
  <si>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</si>
  <si>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</si>
  <si>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</si>
  <si>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</si>
  <si>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</si>
  <si>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</si>
  <si>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</si>
  <si>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</si>
  <si>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</si>
  <si>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</si>
  <si>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</si>
  <si>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</si>
  <si>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</si>
  <si>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</si>
  <si>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</si>
  <si>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</si>
  <si>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</si>
  <si>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</si>
  <si>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</si>
  <si>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</si>
  <si>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</si>
  <si>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</si>
  <si>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</si>
  <si>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</si>
  <si>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</si>
  <si>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</si>
  <si>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</si>
  <si>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</si>
  <si>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</si>
  <si>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</si>
  <si>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</si>
  <si>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</si>
  <si>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</si>
  <si>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</si>
  <si>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</si>
  <si>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</si>
  <si>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</si>
  <si>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</si>
  <si>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</si>
  <si>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</si>
  <si>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</si>
  <si>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</si>
  <si>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</si>
  <si>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</si>
  <si>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</si>
  <si>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</si>
  <si>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</si>
  <si>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</si>
  <si>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</si>
  <si>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</si>
  <si>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</si>
  <si>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</si>
  <si>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</si>
  <si>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</si>
  <si>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</si>
  <si>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</si>
  <si>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</si>
  <si>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</si>
  <si>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</si>
  <si>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</si>
  <si>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</si>
  <si>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</si>
  <si>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</si>
  <si>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</si>
  <si>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</si>
  <si>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</si>
  <si>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</si>
  <si>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</si>
  <si>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</si>
  <si>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</si>
  <si>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</si>
  <si>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</si>
  <si>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</si>
  <si>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</si>
  <si>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</si>
  <si>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</si>
  <si>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</si>
  <si>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</si>
  <si>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</si>
  <si>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</si>
  <si>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</si>
  <si>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</si>
  <si>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</si>
  <si>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</si>
  <si>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</si>
  <si>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</si>
  <si>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</si>
  <si>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</si>
  <si>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</si>
  <si>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</si>
  <si>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</si>
  <si>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</si>
  <si>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</si>
  <si>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</si>
  <si>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</si>
  <si>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</si>
  <si>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</si>
  <si>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</si>
  <si>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</si>
  <si>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</si>
  <si>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</si>
  <si>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</si>
  <si>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</si>
  <si>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</si>
  <si>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</si>
  <si>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</si>
  <si>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</si>
  <si>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</si>
  <si>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</si>
  <si>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</si>
  <si>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</si>
  <si>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</si>
  <si>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</si>
  <si>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</si>
  <si>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</si>
  <si>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</si>
  <si>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</si>
  <si>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</si>
  <si>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</si>
  <si>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</si>
  <si>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</si>
  <si>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</si>
  <si>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</si>
  <si>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</si>
  <si>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</si>
  <si>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</si>
  <si>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</si>
  <si>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</si>
  <si>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</si>
  <si>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</si>
  <si>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</si>
  <si>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</si>
  <si>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</si>
  <si>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</si>
  <si>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</si>
  <si>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</si>
  <si>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</si>
  <si>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</si>
  <si>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</si>
  <si>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</si>
  <si>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</si>
  <si>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</si>
  <si>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</si>
  <si>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</si>
  <si>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</si>
  <si>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</si>
  <si>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</si>
  <si>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</si>
  <si>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</si>
  <si>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</si>
  <si>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</si>
  <si>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</si>
  <si>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</si>
  <si>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</si>
  <si>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</si>
  <si>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</si>
  <si>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</si>
  <si>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</si>
  <si>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</si>
  <si>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</si>
  <si>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</si>
  <si>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</si>
  <si>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</si>
  <si>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</si>
  <si>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</si>
  <si>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</si>
  <si>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</si>
  <si>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</si>
  <si>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</si>
  <si>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</si>
  <si>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</si>
  <si>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</si>
  <si>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</si>
  <si>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</si>
  <si>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</si>
  <si>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</si>
  <si>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</si>
  <si>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</si>
  <si>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</si>
  <si>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</si>
  <si>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</si>
  <si>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</si>
  <si>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</si>
  <si>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</si>
  <si>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</si>
  <si>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</si>
  <si>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</si>
  <si>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</si>
  <si>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</si>
  <si>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</si>
  <si>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</si>
  <si>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</si>
  <si>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</si>
  <si>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</si>
  <si>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</si>
  <si>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</si>
  <si>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</si>
  <si>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</si>
  <si>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</si>
  <si>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</si>
  <si>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</si>
  <si>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</si>
  <si>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</si>
  <si>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</si>
  <si>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</si>
  <si>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</si>
  <si>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</si>
  <si>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</si>
  <si>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</si>
  <si>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</si>
  <si>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</si>
  <si>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</si>
  <si>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</si>
  <si>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</si>
  <si>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</si>
  <si>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</si>
  <si>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</si>
  <si>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</si>
  <si>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</si>
  <si>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</si>
  <si>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</si>
  <si>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</si>
  <si>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</si>
  <si>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</si>
  <si>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</si>
  <si>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</si>
  <si>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</si>
  <si>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</si>
  <si>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</si>
  <si>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</si>
  <si>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</si>
  <si>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</si>
  <si>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</si>
  <si>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</si>
  <si>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</si>
  <si>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</si>
  <si>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</si>
  <si>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</si>
  <si>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</si>
  <si>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</si>
  <si>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</si>
  <si>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</si>
  <si>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</si>
  <si>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</si>
  <si>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</si>
  <si>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</si>
  <si>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</si>
  <si>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</si>
  <si>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</si>
  <si>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</si>
  <si>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</si>
  <si>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</si>
  <si>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</si>
  <si>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</si>
  <si>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</si>
  <si>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</si>
  <si>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</si>
  <si>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</si>
  <si>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</si>
  <si>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</si>
  <si>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</si>
  <si>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</si>
  <si>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</si>
  <si>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</si>
  <si>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</si>
  <si>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</si>
  <si>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</si>
  <si>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</si>
  <si>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</si>
  <si>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</si>
  <si>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</si>
  <si>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</si>
  <si>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</si>
  <si>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</si>
  <si>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</si>
  <si>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</si>
  <si>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</si>
  <si>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</si>
  <si>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</si>
  <si>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</si>
  <si>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</si>
  <si>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</si>
  <si>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</si>
  <si>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</si>
  <si>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</si>
  <si>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</si>
  <si>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</si>
  <si>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</si>
  <si>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</si>
  <si>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</si>
  <si>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</si>
  <si>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</si>
  <si>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</si>
  <si>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</si>
  <si>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</si>
  <si>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</si>
  <si>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</si>
  <si>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</si>
  <si>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</si>
  <si>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</si>
  <si>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</si>
  <si>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</si>
  <si>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</si>
  <si>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</si>
  <si>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</si>
  <si>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</si>
  <si>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</si>
  <si>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</si>
  <si>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</si>
  <si>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</si>
  <si>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</si>
  <si>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</si>
  <si>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</si>
  <si>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</si>
  <si>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</si>
  <si>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</si>
  <si>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</si>
  <si>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</si>
  <si>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</si>
  <si>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</si>
  <si>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</si>
  <si>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</si>
  <si>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</si>
  <si>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</si>
  <si>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</si>
  <si>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</si>
  <si>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</si>
  <si>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</si>
  <si>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</si>
  <si>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</si>
  <si>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</si>
  <si>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</si>
  <si>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</si>
  <si>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</si>
  <si>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</si>
  <si>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</si>
  <si>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</si>
  <si>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</si>
  <si>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</si>
  <si>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</si>
  <si>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</si>
  <si>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</si>
  <si>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</si>
  <si>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</si>
  <si>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</si>
  <si>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</si>
  <si>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</si>
  <si>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</si>
  <si>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</si>
  <si>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</si>
  <si>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</si>
  <si>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</si>
  <si>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</si>
  <si>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</si>
  <si>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</si>
  <si>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</si>
  <si>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</si>
  <si>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</si>
  <si>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</si>
  <si>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</si>
  <si>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</si>
  <si>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</si>
  <si>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</si>
  <si>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</si>
  <si>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</si>
  <si>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</si>
  <si>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</si>
  <si>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</si>
  <si>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</si>
  <si>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</si>
  <si>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</si>
  <si>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</si>
  <si>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</si>
  <si>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</si>
  <si>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</si>
  <si>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</si>
  <si>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</si>
  <si>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</si>
  <si>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</si>
  <si>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</si>
  <si>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</si>
  <si>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</si>
  <si>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</si>
  <si>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</si>
  <si>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</si>
  <si>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</si>
  <si>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</si>
  <si>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</si>
  <si>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</si>
  <si>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</si>
  <si>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</si>
  <si>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</si>
  <si>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</si>
  <si>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</si>
  <si>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</si>
  <si>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</si>
  <si>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</si>
  <si>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</si>
  <si>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</si>
  <si>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</si>
  <si>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</si>
  <si>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</si>
  <si>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</si>
  <si>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</si>
  <si>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</si>
  <si>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</si>
  <si>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</si>
  <si>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</si>
  <si>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</si>
  <si>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</si>
  <si>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</si>
  <si>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</si>
  <si>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</si>
  <si>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</si>
  <si>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</si>
  <si>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</si>
  <si>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</si>
  <si>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</si>
  <si>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</si>
  <si>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</si>
  <si>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</si>
  <si>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</si>
  <si>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</si>
  <si>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</si>
  <si>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</si>
  <si>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</si>
  <si>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</si>
  <si>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</si>
  <si>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</si>
  <si>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</si>
  <si>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</si>
  <si>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</si>
  <si>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</si>
  <si>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</si>
  <si>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</si>
  <si>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</si>
  <si>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</si>
  <si>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</si>
  <si>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</si>
  <si>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</si>
  <si>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</si>
  <si>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</si>
  <si>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</si>
  <si>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</si>
  <si>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</si>
  <si>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</si>
  <si>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</si>
  <si>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</si>
  <si>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</si>
  <si>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</si>
  <si>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</si>
  <si>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</si>
  <si>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</si>
  <si>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</si>
  <si>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</si>
  <si>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</si>
  <si>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</si>
  <si>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</si>
  <si>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</si>
  <si>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</si>
  <si>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</si>
  <si>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</si>
  <si>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</si>
  <si>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</si>
  <si>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</si>
  <si>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</si>
  <si>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</si>
  <si>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</si>
  <si>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</si>
  <si>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</si>
  <si>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</si>
  <si>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</si>
  <si>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</si>
  <si>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</si>
  <si>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</si>
  <si>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</si>
  <si>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</si>
  <si>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</si>
  <si>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</si>
  <si>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</si>
  <si>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</si>
  <si>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</si>
  <si>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</si>
  <si>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</si>
  <si>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</si>
  <si>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</si>
  <si>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</si>
  <si>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</si>
  <si>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</si>
  <si>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</si>
  <si>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</si>
  <si>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</si>
  <si>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</si>
  <si>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</si>
  <si>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</si>
  <si>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</si>
  <si>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</si>
  <si>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</si>
  <si>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</si>
  <si>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</si>
  <si>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</si>
  <si>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</si>
  <si>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</si>
  <si>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</si>
  <si>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</si>
  <si>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</si>
  <si>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</si>
  <si>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</si>
  <si>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</si>
  <si>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</si>
  <si>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</si>
  <si>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</si>
  <si>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</si>
  <si>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</si>
  <si>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</si>
  <si>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</si>
  <si>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</si>
  <si>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</si>
  <si>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</si>
  <si>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</si>
  <si>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</si>
  <si>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</si>
  <si>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</si>
  <si>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</si>
  <si>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</si>
  <si>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</si>
  <si>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</si>
  <si>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</si>
  <si>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</si>
  <si>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</si>
  <si>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</si>
  <si>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</si>
  <si>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</si>
  <si>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</si>
  <si>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</si>
  <si>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</si>
  <si>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</si>
  <si>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</si>
  <si>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</si>
  <si>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</si>
  <si>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</si>
  <si>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</si>
  <si>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</si>
  <si>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</si>
  <si>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</si>
  <si>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</si>
  <si>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</si>
  <si>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</si>
  <si>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</si>
  <si>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</si>
  <si>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</si>
  <si>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</si>
  <si>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</si>
  <si>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</si>
  <si>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</si>
  <si>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</si>
  <si>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</si>
  <si>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</si>
  <si>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</si>
  <si>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</si>
  <si>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</si>
  <si>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</si>
  <si>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</si>
  <si>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</si>
  <si>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</si>
  <si>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</si>
  <si>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</si>
  <si>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</si>
  <si>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</si>
  <si>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</si>
  <si>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</si>
  <si>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</si>
  <si>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</si>
  <si>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</si>
  <si>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</si>
  <si>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</si>
  <si>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</si>
  <si>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</si>
  <si>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</si>
  <si>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</si>
  <si>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</si>
  <si>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</si>
  <si>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</si>
  <si>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</si>
  <si>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</si>
  <si>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</si>
  <si>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</si>
  <si>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</si>
  <si>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</si>
  <si>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</si>
  <si>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</si>
  <si>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</si>
  <si>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</si>
  <si>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</si>
  <si>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</si>
  <si>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</si>
  <si>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</si>
  <si>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</si>
  <si>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</si>
  <si>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</si>
  <si>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</si>
  <si>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</si>
  <si>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</si>
  <si>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</si>
  <si>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</si>
  <si>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</si>
  <si>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</si>
  <si>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</si>
  <si>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</si>
  <si>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</si>
  <si>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</si>
  <si>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</si>
  <si>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</si>
  <si>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</si>
  <si>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</si>
  <si>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</si>
  <si>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</si>
  <si>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</si>
  <si>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</si>
  <si>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</si>
  <si>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</si>
  <si>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</si>
  <si>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</si>
  <si>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</si>
  <si>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</si>
  <si>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</si>
  <si>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</si>
  <si>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</si>
  <si>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</si>
  <si>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</si>
  <si>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</si>
  <si>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</si>
  <si>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</si>
  <si>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</si>
  <si>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</si>
  <si>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</si>
  <si>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</si>
  <si>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</si>
  <si>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</si>
  <si>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</si>
  <si>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</si>
  <si>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</si>
  <si>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</si>
  <si>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</si>
  <si>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</si>
  <si>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</si>
  <si>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</si>
  <si>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</si>
  <si>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</si>
  <si>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</si>
  <si>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</si>
  <si>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</si>
  <si>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</si>
  <si>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</si>
  <si>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</si>
  <si>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</si>
  <si>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</si>
  <si>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</si>
  <si>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</si>
  <si>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</si>
  <si>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</si>
  <si>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</si>
  <si>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</si>
  <si>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</si>
  <si>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</si>
  <si>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</si>
  <si>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</si>
  <si>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</si>
  <si>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</si>
  <si>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</si>
  <si>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</si>
  <si>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</si>
  <si>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</si>
  <si>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</si>
  <si>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</si>
  <si>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</si>
  <si>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</si>
  <si>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</si>
  <si>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</si>
  <si>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</si>
  <si>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</si>
  <si>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</si>
  <si>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</si>
  <si>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</si>
  <si>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</si>
  <si>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</si>
  <si>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</si>
  <si>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</si>
  <si>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</si>
  <si>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</si>
  <si>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</si>
  <si>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</si>
  <si>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</si>
  <si>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</si>
  <si>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</si>
  <si>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</si>
  <si>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</si>
  <si>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</si>
  <si>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</si>
  <si>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</si>
  <si>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</si>
  <si>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</si>
  <si>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</si>
  <si>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</si>
  <si>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</si>
  <si>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</si>
  <si>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</si>
  <si>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</si>
  <si>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</si>
  <si>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</si>
  <si>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</si>
  <si>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</si>
  <si>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</si>
  <si>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</si>
  <si>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</si>
  <si>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</si>
  <si>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</si>
  <si>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</si>
  <si>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</si>
  <si>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</si>
  <si>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</si>
  <si>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</si>
  <si>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</si>
  <si>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</si>
  <si>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</si>
  <si>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</si>
  <si>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</si>
  <si>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</si>
  <si>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</si>
  <si>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</si>
  <si>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</si>
  <si>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</si>
  <si>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</si>
  <si>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</si>
  <si>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</si>
  <si>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</si>
  <si>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</si>
  <si>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</si>
  <si>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</si>
  <si>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</si>
  <si>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</si>
  <si>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</si>
  <si>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</si>
  <si>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</si>
  <si>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</si>
  <si>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</si>
  <si>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</si>
  <si>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</si>
  <si>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</si>
  <si>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</si>
  <si>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</si>
  <si>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</si>
  <si>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</si>
  <si>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</si>
  <si>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</si>
  <si>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</si>
  <si>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</si>
  <si>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</si>
  <si>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</si>
  <si>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</si>
  <si>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</si>
  <si>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</si>
  <si>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</si>
  <si>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</si>
  <si>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</si>
  <si>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</si>
  <si>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</si>
  <si>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</si>
  <si>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</si>
  <si>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</si>
  <si>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</si>
  <si>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</si>
  <si>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</si>
  <si>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</si>
  <si>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</si>
  <si>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</si>
  <si>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</si>
  <si>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</si>
  <si>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</si>
  <si>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</si>
  <si>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</si>
  <si>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</si>
  <si>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</si>
  <si>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</si>
  <si>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</si>
  <si>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</si>
  <si>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</si>
  <si>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</si>
  <si>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</si>
  <si>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</si>
  <si>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</si>
  <si>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</si>
  <si>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</si>
  <si>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</si>
  <si>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</si>
  <si>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</si>
  <si>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</si>
  <si>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</si>
  <si>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</si>
  <si>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</si>
  <si>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</si>
  <si>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</si>
  <si>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</si>
  <si>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</si>
  <si>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</si>
  <si>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</si>
  <si>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</si>
  <si>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</si>
  <si>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</si>
  <si>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</si>
  <si>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</si>
  <si>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</si>
  <si>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</si>
  <si>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</si>
  <si>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</si>
  <si>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</si>
  <si>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</si>
  <si>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</si>
  <si>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</si>
  <si>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</si>
  <si>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</si>
  <si>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</si>
  <si>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</si>
  <si>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</si>
  <si>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</si>
  <si>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</si>
  <si>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</si>
  <si>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</si>
  <si>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</si>
  <si>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</si>
  <si>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</si>
  <si>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</si>
  <si>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</si>
  <si>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</si>
  <si>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</si>
  <si>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</si>
  <si>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</si>
  <si>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</si>
  <si>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</si>
  <si>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</si>
  <si>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</si>
  <si>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</si>
  <si>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</si>
  <si>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</si>
  <si>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</si>
  <si>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</si>
  <si>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</si>
  <si>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</si>
  <si>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</si>
  <si>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</si>
  <si>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</si>
  <si>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</si>
  <si>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</si>
  <si>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</si>
  <si>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</si>
  <si>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</si>
  <si>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</si>
  <si>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</si>
  <si>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</si>
  <si>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</si>
  <si>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</si>
  <si>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</si>
  <si>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</si>
  <si>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</si>
  <si>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</si>
  <si>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</si>
  <si>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</si>
  <si>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</si>
  <si>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</si>
  <si>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</si>
  <si>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</si>
  <si>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</si>
  <si>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</si>
  <si>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</si>
  <si>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</si>
  <si>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</si>
  <si>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</si>
  <si>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</si>
  <si>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</si>
  <si>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</si>
  <si>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</si>
  <si>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</si>
  <si>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</si>
  <si>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</si>
  <si>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</si>
  <si>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</si>
  <si>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</si>
  <si>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</si>
  <si>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</si>
  <si>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</si>
  <si>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</si>
  <si>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</si>
  <si>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</si>
  <si>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</si>
  <si>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</si>
  <si>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</si>
  <si>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</si>
  <si>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</si>
  <si>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</si>
  <si>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</si>
  <si>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</si>
  <si>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</si>
  <si>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</si>
  <si>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</si>
  <si>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</si>
  <si>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</si>
  <si>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</si>
  <si>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</si>
  <si>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</si>
  <si>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</si>
  <si>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</si>
  <si>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</si>
  <si>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</si>
  <si>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</si>
  <si>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</si>
  <si>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</si>
  <si>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</si>
  <si>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</si>
  <si>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</si>
  <si>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</si>
  <si>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</si>
  <si>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</si>
  <si>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</si>
  <si>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</si>
  <si>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</si>
  <si>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</si>
  <si>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</si>
  <si>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</si>
  <si>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</si>
  <si>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</si>
  <si>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</si>
  <si>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</si>
  <si>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</si>
  <si>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</si>
  <si>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</si>
  <si>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</si>
  <si>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</si>
  <si>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</si>
  <si>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</si>
  <si>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</si>
  <si>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</si>
  <si>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</si>
  <si>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</si>
  <si>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</si>
  <si>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</si>
  <si>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</si>
  <si>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</si>
  <si>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</si>
  <si>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</si>
  <si>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</si>
  <si>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</si>
  <si>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</si>
  <si>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</si>
  <si>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</si>
  <si>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</si>
  <si>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</si>
  <si>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</si>
  <si>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</si>
  <si>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</si>
  <si>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</si>
  <si>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</si>
  <si>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</si>
  <si>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</si>
  <si>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</si>
  <si>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</si>
  <si>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</si>
  <si>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</si>
  <si>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</si>
  <si>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</si>
  <si>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</si>
  <si>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</si>
  <si>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</si>
  <si>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</si>
  <si>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</si>
  <si>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</si>
  <si>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</si>
  <si>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</si>
  <si>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</si>
  <si>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</si>
  <si>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</si>
  <si>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</si>
  <si>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</si>
  <si>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</si>
  <si>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</si>
  <si>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</si>
  <si>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</si>
  <si>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</si>
  <si>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</si>
  <si>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</si>
  <si>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</si>
  <si>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</si>
  <si>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</si>
  <si>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</si>
  <si>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</si>
  <si>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</si>
  <si>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</si>
  <si>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</si>
  <si>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</si>
  <si>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</si>
  <si>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</si>
  <si>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</si>
  <si>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</si>
  <si>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</si>
  <si>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</si>
  <si>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</si>
  <si>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</si>
  <si>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</si>
  <si>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</si>
  <si>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</si>
  <si>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</si>
  <si>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</si>
  <si>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</si>
  <si>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</si>
  <si>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</si>
  <si>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</si>
  <si>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</si>
  <si>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</si>
  <si>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</si>
  <si>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</si>
  <si>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</si>
  <si>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</si>
  <si>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</si>
  <si>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</si>
  <si>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</si>
  <si>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</si>
  <si>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</si>
  <si>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</si>
  <si>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</si>
  <si>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</si>
  <si>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</si>
  <si>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</si>
  <si>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</si>
  <si>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</si>
  <si>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</si>
  <si>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</si>
  <si>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</si>
  <si>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</si>
  <si>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</si>
  <si>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</si>
  <si>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</si>
  <si>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</si>
  <si>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</si>
  <si>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</si>
  <si>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</si>
  <si>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</si>
  <si>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</si>
  <si>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</si>
  <si>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</si>
  <si>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</si>
  <si>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</si>
  <si>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</si>
  <si>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</si>
  <si>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</si>
  <si>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</si>
  <si>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</si>
  <si>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</si>
  <si>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</si>
  <si>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</si>
  <si>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</si>
  <si>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</si>
  <si>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</si>
  <si>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</si>
  <si>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</si>
  <si>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</si>
  <si>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</si>
  <si>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</si>
  <si>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</si>
  <si>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</si>
  <si>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</si>
  <si>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</si>
  <si>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</si>
  <si>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</si>
  <si>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</si>
  <si>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</si>
  <si>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</si>
  <si>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</si>
  <si>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</si>
  <si>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</si>
  <si>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</si>
  <si>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</si>
  <si>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</si>
  <si>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</si>
  <si>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</si>
  <si>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</si>
  <si>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</si>
  <si>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</si>
  <si>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</si>
  <si>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</si>
  <si>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</si>
  <si>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</si>
  <si>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</si>
  <si>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</si>
  <si>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</si>
  <si>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</si>
  <si>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</si>
  <si>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</si>
  <si>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</si>
  <si>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</si>
  <si>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</si>
  <si>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</si>
  <si>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</si>
  <si>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</si>
  <si>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</si>
  <si>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</si>
  <si>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</si>
  <si>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</si>
  <si>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</si>
  <si>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</si>
  <si>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</si>
  <si>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</si>
  <si>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</si>
  <si>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</si>
  <si>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</si>
  <si>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</si>
  <si>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</si>
  <si>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</si>
  <si>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</si>
  <si>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</si>
  <si>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</si>
  <si>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</si>
  <si>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</si>
  <si>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</si>
  <si>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</si>
  <si>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</si>
  <si>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</si>
  <si>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</si>
  <si>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</si>
  <si>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</si>
  <si>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</si>
  <si>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</si>
  <si>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</si>
  <si>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</si>
  <si>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</si>
  <si>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</si>
  <si>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</si>
  <si>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</si>
  <si>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</si>
  <si>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</si>
  <si>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</si>
  <si>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</si>
  <si>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</si>
  <si>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</si>
  <si>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</si>
  <si>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</si>
  <si>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</si>
  <si>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</si>
  <si>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</si>
  <si>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</si>
  <si>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</si>
  <si>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</si>
  <si>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</si>
  <si>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</si>
  <si>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</si>
  <si>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</si>
  <si>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</si>
  <si>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</si>
  <si>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</si>
  <si>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</si>
  <si>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</si>
  <si>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</si>
  <si>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</si>
  <si>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</si>
  <si>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</si>
  <si>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</si>
  <si>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</si>
  <si>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</si>
  <si>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</si>
  <si>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</si>
  <si>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</si>
  <si>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</si>
  <si>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</si>
  <si>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</si>
  <si>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</si>
  <si>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</si>
  <si>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</si>
  <si>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</si>
  <si>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</si>
  <si>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</si>
  <si>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</si>
  <si>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</si>
  <si>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</si>
  <si>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</si>
  <si>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</si>
  <si>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</si>
  <si>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</si>
  <si>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</si>
  <si>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</si>
  <si>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</si>
  <si>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</si>
  <si>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</si>
  <si>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</si>
  <si>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</si>
  <si>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</si>
  <si>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</si>
  <si>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</si>
  <si>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</si>
  <si>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</si>
  <si>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</si>
  <si>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</si>
  <si>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</si>
  <si>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</si>
  <si>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</si>
  <si>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</si>
  <si>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</si>
  <si>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</si>
  <si>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</si>
  <si>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</si>
  <si>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</si>
  <si>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</si>
  <si>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</si>
  <si>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</si>
  <si>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</si>
  <si>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</si>
  <si>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</si>
  <si>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</si>
  <si>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</si>
  <si>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</si>
  <si>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</si>
  <si>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</si>
  <si>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</si>
  <si>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</si>
  <si>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</si>
  <si>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</si>
  <si>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</si>
  <si>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</si>
  <si>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</si>
  <si>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</si>
  <si>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</si>
  <si>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</si>
  <si>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</si>
  <si>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</si>
  <si>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</si>
  <si>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</si>
  <si>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</si>
  <si>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</si>
  <si>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</si>
  <si>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</si>
  <si>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</si>
  <si>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</si>
  <si>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</si>
  <si>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</si>
  <si>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</si>
  <si>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</si>
  <si>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</si>
  <si>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</si>
  <si>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</si>
  <si>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</si>
  <si>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</si>
  <si>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</si>
  <si>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</si>
  <si>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</si>
  <si>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</si>
  <si>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</si>
  <si>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</si>
  <si>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</si>
  <si>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</si>
  <si>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</si>
  <si>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</si>
  <si>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</si>
  <si>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</si>
  <si>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</si>
  <si>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</si>
  <si>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</si>
  <si>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</si>
  <si>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</si>
  <si>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</si>
  <si>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</si>
  <si>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</si>
  <si>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</si>
  <si>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</si>
  <si>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</si>
  <si>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</si>
  <si>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</si>
  <si>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</si>
  <si>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</si>
  <si>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</si>
  <si>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</si>
  <si>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</si>
  <si>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</si>
  <si>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</si>
  <si>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</si>
  <si>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</si>
  <si>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</si>
  <si>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</si>
  <si>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</si>
  <si>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</si>
  <si>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</si>
  <si>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</si>
  <si>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</si>
  <si>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</si>
  <si>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</si>
  <si>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</si>
  <si>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</si>
  <si>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</si>
  <si>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</si>
  <si>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</si>
  <si>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</si>
  <si>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</si>
  <si>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</si>
  <si>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</si>
  <si>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</si>
  <si>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</si>
  <si>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</si>
  <si>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</si>
  <si>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</si>
  <si>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</si>
  <si>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</si>
  <si>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</si>
  <si>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</si>
  <si>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</si>
  <si>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</si>
  <si>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</si>
  <si>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</si>
  <si>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</si>
  <si>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</si>
  <si>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</si>
  <si>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</si>
  <si>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</si>
  <si>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</si>
  <si>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</si>
  <si>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</si>
  <si>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</si>
  <si>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</si>
  <si>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</si>
  <si>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</si>
  <si>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</si>
  <si>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</si>
  <si>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</si>
  <si>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</si>
  <si>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</si>
  <si>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</si>
  <si>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</si>
  <si>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</si>
  <si>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</si>
  <si>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</si>
  <si>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</si>
  <si>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</si>
  <si>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</si>
  <si>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</si>
  <si>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</si>
  <si>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</si>
  <si>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</si>
  <si>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</si>
  <si>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</si>
  <si>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</si>
  <si>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</si>
  <si>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</si>
  <si>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</si>
  <si>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</si>
  <si>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</si>
  <si>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</si>
  <si>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</si>
  <si>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</si>
  <si>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</si>
  <si>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</si>
  <si>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</si>
  <si>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</si>
  <si>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</si>
  <si>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</si>
  <si>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</si>
  <si>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</si>
  <si>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</si>
  <si>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</si>
  <si>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</si>
  <si>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</si>
  <si>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</si>
  <si>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</si>
  <si>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</si>
  <si>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</si>
  <si>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</si>
  <si>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Less than 1000</t>
  </si>
  <si>
    <t>1000 to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</si>
  <si>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</si>
  <si>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</si>
  <si>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</si>
  <si>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</si>
  <si>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</si>
  <si>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</si>
  <si>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</si>
  <si>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</si>
  <si>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</si>
  <si>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10000 to 14999</t>
  </si>
  <si>
    <t>Mean</t>
  </si>
  <si>
    <t>Median</t>
  </si>
  <si>
    <t>Max</t>
  </si>
  <si>
    <t>Min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</si>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</sst>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2" borderId="0" xfId="0" applyFill="1"/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Percent" xfId="1" builtinId="5"/>
  </cellStyles>
  <dxfs count="12"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One.xlsx]Sheet2!PivotTable2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1-4810-A1FC-EE15E9ADEF1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1-4810-A1FC-EE15E9ADEF1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1-4810-A1FC-EE15E9ADEF1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1-4810-A1FC-EE15E9AD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703055"/>
        <c:axId val="1056279439"/>
      </c:barChart>
      <c:catAx>
        <c:axId val="102470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79439"/>
        <c:crosses val="autoZero"/>
        <c:auto val="1"/>
        <c:lblAlgn val="ctr"/>
        <c:lblOffset val="100"/>
        <c:noMultiLvlLbl val="0"/>
      </c:catAx>
      <c:valAx>
        <c:axId val="10562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One.xlsx]Sheet3!PivotTable3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9-47D3-B4DC-DE30DD1440C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9-47D3-B4DC-DE30DD1440C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9-47D3-B4DC-DE30DD1440C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9-47D3-B4DC-DE30DD14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709087"/>
        <c:axId val="1091057471"/>
      </c:barChart>
      <c:catAx>
        <c:axId val="102470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7471"/>
        <c:crosses val="autoZero"/>
        <c:auto val="1"/>
        <c:lblAlgn val="ctr"/>
        <c:lblOffset val="100"/>
        <c:noMultiLvlLbl val="0"/>
      </c:catAx>
      <c:valAx>
        <c:axId val="1091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One.xlsx]Sheet4!PivotTable5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E-4B68-82EE-F676B1AC6850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E-4B68-82EE-F676B1AC6850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E-4B68-82EE-F676B1AC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772143"/>
        <c:axId val="1056286159"/>
      </c:lineChart>
      <c:catAx>
        <c:axId val="122877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86159"/>
        <c:crosses val="autoZero"/>
        <c:auto val="1"/>
        <c:lblAlgn val="ctr"/>
        <c:lblOffset val="100"/>
        <c:noMultiLvlLbl val="0"/>
      </c:catAx>
      <c:valAx>
        <c:axId val="10562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Goal Success,</a:t>
            </a:r>
            <a:r>
              <a:rPr lang="en-US" baseline="0"/>
              <a:t> Failure or Cancellation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7-4FEE-92E2-F407B1EA2491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7-4FEE-92E2-F407B1EA2491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7-4FEE-92E2-F407B1EA2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964287"/>
        <c:axId val="118768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A7-4FEE-92E2-F407B1EA24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A7-4FEE-92E2-F407B1EA24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A7-4FEE-92E2-F407B1EA24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A7-4FEE-92E2-F407B1EA2491}"/>
                  </c:ext>
                </c:extLst>
              </c15:ser>
            </c15:filteredLineSeries>
          </c:ext>
        </c:extLst>
      </c:lineChart>
      <c:catAx>
        <c:axId val="11829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86671"/>
        <c:crosses val="autoZero"/>
        <c:auto val="1"/>
        <c:lblAlgn val="ctr"/>
        <c:lblOffset val="100"/>
        <c:noMultiLvlLbl val="0"/>
      </c:catAx>
      <c:valAx>
        <c:axId val="11876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54742</xdr:colOff>
      <xdr:row>0</xdr:row>
      <xdr:rowOff>48610</xdr:rowOff>
    </xdr:from>
    <xdr:to>
      <xdr:col>17</xdr:col>
      <xdr:colOff>54742</xdr:colOff>
      <xdr:row>23</xdr:row>
      <xdr:rowOff>164224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B09C4-6B74-36E1-7FC1-7334D54BD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78240</xdr:colOff>
      <xdr:row>0</xdr:row>
      <xdr:rowOff>0</xdr:rowOff>
    </xdr:from>
    <xdr:to>
      <xdr:col>18</xdr:col>
      <xdr:colOff>45356</xdr:colOff>
      <xdr:row>31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553B2-7609-3B60-FF3A-E689BA36C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285108</xdr:colOff>
      <xdr:row>0</xdr:row>
      <xdr:rowOff>94990</xdr:rowOff>
    </xdr:from>
    <xdr:to>
      <xdr:col>15</xdr:col>
      <xdr:colOff>90715</xdr:colOff>
      <xdr:row>20</xdr:row>
      <xdr:rowOff>77756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120A6-2CB9-848C-BA36-BAE4C7E8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96863</xdr:colOff>
      <xdr:row>14</xdr:row>
      <xdr:rowOff>64576</xdr:rowOff>
    </xdr:from>
    <xdr:to>
      <xdr:col>8</xdr:col>
      <xdr:colOff>43051</xdr:colOff>
      <xdr:row>30</xdr:row>
      <xdr:rowOff>150678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9A2D7-508A-BFAF-41BB-F6E7F4D77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llian Evans" refreshedDate="44992.856814236111" createdVersion="8" refreshedVersion="8" minRefreshableVersion="3" recordCount="1000" xr:uid="{964B1142-722E-48CF-8218-974FAAC1FA07}">
  <cacheSource type="worksheet">
    <worksheetSource ref="A1:T1001" sheet="Sheet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DE125-7217-4BC6-BE5C-140EFD96865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0646C-9977-43BC-BD71-89987E23C62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D61A5-48F1-48C6-AACA-64C1EFE9CD9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13C2-104C-4773-9004-5AA1BBAAC42F}">
  <dimension ref="A1:T1003"/>
  <sheetViews>
    <sheetView tabSelected="1" topLeftCell="B1" zoomScaleNormal="85" workbookViewId="0">
      <selection activeCell="I5" sqref="I5"/>
    </sheetView>
  </sheetViews>
  <sheetFormatPr defaultColWidth="11.6328125" defaultRowHeight="14.5" x14ac:dyDescent="0.35"/>
  <cols>
    <col min="1" max="1" width="4.54296875" bestFit="1" customWidth="1"/>
    <col min="2" max="2" width="33.453125" bestFit="1" customWidth="1"/>
    <col min="3" max="3" width="36.54296875" style="3" customWidth="1"/>
    <col min="6" max="6" width="17.08984375" customWidth="1"/>
    <col min="8" max="8" width="14.1796875" bestFit="1" customWidth="1"/>
    <col min="9" max="9" width="18.81640625" customWidth="1"/>
    <col min="12" max="13" width="12.1796875" bestFit="1" customWidth="1"/>
    <col min="14" max="15" width="23.81640625" customWidth="1"/>
    <col min="18" max="18" width="30.54296875" bestFit="1" customWidth="1"/>
    <col min="19" max="19" width="19.54296875" customWidth="1"/>
    <col min="20" max="20" width="19.08984375" customWidth="1"/>
  </cols>
  <sheetData>
    <row r="1" spans="1:20" s="1" customFormat="1" ht="15.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2029</v>
      </c>
      <c r="G1" s="1" t="s">
        <v>5</v>
      </c>
      <c r="H1" s="1" t="s">
        <v>6</v>
      </c>
      <c r="I1" s="1" t="s">
        <v>2030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2072</v>
      </c>
      <c r="O1" s="1" t="s">
        <v>2071</v>
      </c>
      <c r="P1" s="1" t="s">
        <v>11</v>
      </c>
      <c r="Q1" s="1" t="s">
        <v>12</v>
      </c>
      <c r="R1" s="1" t="s">
        <v>13</v>
      </c>
      <c r="S1" s="1" t="s">
        <v>2031</v>
      </c>
      <c r="T1" s="1" t="s">
        <v>2032</v>
      </c>
    </row>
    <row r="2" spans="1:20" x14ac:dyDescent="0.35">
      <c r="A2">
        <v>0</v>
      </c>
      <c r="B2" t="s">
        <v>14</v>
      </c>
      <c r="C2" s="3" t="s">
        <v>15</v>
      </c>
      <c r="D2">
        <v>100</v>
      </c>
      <c r="E2">
        <v>0</v>
      </c>
      <c r="F2" s="5">
        <f t="shared" ref="F2:F65" si="0">E2/D2</f>
        <v>0</v>
      </c>
      <c r="G2" s="4" t="s">
        <v>16</v>
      </c>
      <c r="H2">
        <v>0</v>
      </c>
      <c r="I2" s="6">
        <f>IFERROR(E2/H2,0)</f>
        <v>0</v>
      </c>
      <c r="J2" t="s">
        <v>17</v>
      </c>
      <c r="K2" t="s">
        <v>18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19</v>
      </c>
      <c r="S2" t="s">
        <v>2033</v>
      </c>
      <c r="T2" t="s">
        <v>2034</v>
      </c>
    </row>
    <row r="3" spans="1:20" x14ac:dyDescent="0.35">
      <c r="A3">
        <v>1</v>
      </c>
      <c r="B3" t="s">
        <v>20</v>
      </c>
      <c r="C3" s="3" t="s">
        <v>21</v>
      </c>
      <c r="D3">
        <v>1400</v>
      </c>
      <c r="E3">
        <v>14560</v>
      </c>
      <c r="F3" s="5">
        <f t="shared" si="0"/>
        <v>10.4</v>
      </c>
      <c r="G3" s="4" t="s">
        <v>22</v>
      </c>
      <c r="H3">
        <v>158</v>
      </c>
      <c r="I3" s="6">
        <f t="shared" ref="I3:I66" si="1">IFERROR(E3/H3,0)</f>
        <v>92.151898734177209</v>
      </c>
      <c r="J3" t="s">
        <v>23</v>
      </c>
      <c r="K3" t="s">
        <v>24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25</v>
      </c>
      <c r="S3" t="s">
        <v>2035</v>
      </c>
      <c r="T3" t="s">
        <v>2036</v>
      </c>
    </row>
    <row r="4" spans="1:20" ht="29" x14ac:dyDescent="0.35">
      <c r="A4">
        <v>2</v>
      </c>
      <c r="B4" t="s">
        <v>26</v>
      </c>
      <c r="C4" s="3" t="s">
        <v>27</v>
      </c>
      <c r="D4">
        <v>108400</v>
      </c>
      <c r="E4">
        <v>142523</v>
      </c>
      <c r="F4" s="5">
        <f t="shared" si="0"/>
        <v>1.3147878228782288</v>
      </c>
      <c r="G4" s="4" t="s">
        <v>22</v>
      </c>
      <c r="H4">
        <v>1425</v>
      </c>
      <c r="I4" s="6">
        <f t="shared" si="1"/>
        <v>100.01614035087719</v>
      </c>
      <c r="J4" t="s">
        <v>28</v>
      </c>
      <c r="K4" t="s">
        <v>29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30</v>
      </c>
      <c r="S4" t="s">
        <v>2037</v>
      </c>
      <c r="T4" t="s">
        <v>2038</v>
      </c>
    </row>
    <row r="5" spans="1:20" ht="29" x14ac:dyDescent="0.35">
      <c r="A5">
        <v>3</v>
      </c>
      <c r="B5" t="s">
        <v>31</v>
      </c>
      <c r="C5" s="3" t="s">
        <v>32</v>
      </c>
      <c r="D5">
        <v>4200</v>
      </c>
      <c r="E5">
        <v>2477</v>
      </c>
      <c r="F5" s="5">
        <f t="shared" si="0"/>
        <v>0.58976190476190471</v>
      </c>
      <c r="G5" s="4" t="s">
        <v>16</v>
      </c>
      <c r="H5">
        <v>24</v>
      </c>
      <c r="I5" s="6">
        <f t="shared" si="1"/>
        <v>103.20833333333333</v>
      </c>
      <c r="J5" t="s">
        <v>23</v>
      </c>
      <c r="K5" t="s">
        <v>24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25</v>
      </c>
      <c r="S5" t="s">
        <v>2035</v>
      </c>
      <c r="T5" t="s">
        <v>2036</v>
      </c>
    </row>
    <row r="6" spans="1:20" x14ac:dyDescent="0.35">
      <c r="A6">
        <v>4</v>
      </c>
      <c r="B6" t="s">
        <v>33</v>
      </c>
      <c r="C6" s="3" t="s">
        <v>34</v>
      </c>
      <c r="D6">
        <v>7600</v>
      </c>
      <c r="E6">
        <v>5265</v>
      </c>
      <c r="F6" s="5">
        <f t="shared" si="0"/>
        <v>0.69276315789473686</v>
      </c>
      <c r="G6" s="4" t="s">
        <v>16</v>
      </c>
      <c r="H6">
        <v>53</v>
      </c>
      <c r="I6" s="6">
        <f t="shared" si="1"/>
        <v>99.339622641509436</v>
      </c>
      <c r="J6" t="s">
        <v>23</v>
      </c>
      <c r="K6" t="s">
        <v>24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35</v>
      </c>
      <c r="S6" t="s">
        <v>2039</v>
      </c>
      <c r="T6" t="s">
        <v>2040</v>
      </c>
    </row>
    <row r="7" spans="1:20" x14ac:dyDescent="0.35">
      <c r="A7">
        <v>5</v>
      </c>
      <c r="B7" t="s">
        <v>36</v>
      </c>
      <c r="C7" s="3" t="s">
        <v>37</v>
      </c>
      <c r="D7">
        <v>7600</v>
      </c>
      <c r="E7">
        <v>13195</v>
      </c>
      <c r="F7" s="5">
        <f t="shared" si="0"/>
        <v>1.7361842105263159</v>
      </c>
      <c r="G7" s="4" t="s">
        <v>22</v>
      </c>
      <c r="H7">
        <v>174</v>
      </c>
      <c r="I7" s="6">
        <f t="shared" si="1"/>
        <v>75.833333333333329</v>
      </c>
      <c r="J7" t="s">
        <v>38</v>
      </c>
      <c r="K7" t="s">
        <v>39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35</v>
      </c>
      <c r="S7" t="s">
        <v>2039</v>
      </c>
      <c r="T7" t="s">
        <v>2040</v>
      </c>
    </row>
    <row r="8" spans="1:20" x14ac:dyDescent="0.35">
      <c r="A8">
        <v>6</v>
      </c>
      <c r="B8" t="s">
        <v>40</v>
      </c>
      <c r="C8" s="3" t="s">
        <v>41</v>
      </c>
      <c r="D8">
        <v>5200</v>
      </c>
      <c r="E8">
        <v>1090</v>
      </c>
      <c r="F8" s="5">
        <f t="shared" si="0"/>
        <v>0.20961538461538462</v>
      </c>
      <c r="G8" s="4" t="s">
        <v>16</v>
      </c>
      <c r="H8">
        <v>18</v>
      </c>
      <c r="I8" s="6">
        <f t="shared" si="1"/>
        <v>60.555555555555557</v>
      </c>
      <c r="J8" t="s">
        <v>42</v>
      </c>
      <c r="K8" t="s">
        <v>43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44</v>
      </c>
      <c r="S8" t="s">
        <v>2041</v>
      </c>
      <c r="T8" t="s">
        <v>2042</v>
      </c>
    </row>
    <row r="9" spans="1:20" x14ac:dyDescent="0.35">
      <c r="A9">
        <v>7</v>
      </c>
      <c r="B9" t="s">
        <v>45</v>
      </c>
      <c r="C9" s="3" t="s">
        <v>46</v>
      </c>
      <c r="D9">
        <v>4500</v>
      </c>
      <c r="E9">
        <v>14741</v>
      </c>
      <c r="F9" s="5">
        <f t="shared" si="0"/>
        <v>3.2757777777777779</v>
      </c>
      <c r="G9" s="4" t="s">
        <v>22</v>
      </c>
      <c r="H9">
        <v>227</v>
      </c>
      <c r="I9" s="6">
        <f t="shared" si="1"/>
        <v>64.93832599118943</v>
      </c>
      <c r="J9" t="s">
        <v>38</v>
      </c>
      <c r="K9" t="s">
        <v>39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35</v>
      </c>
      <c r="S9" t="s">
        <v>2039</v>
      </c>
      <c r="T9" t="s">
        <v>2040</v>
      </c>
    </row>
    <row r="10" spans="1:20" x14ac:dyDescent="0.35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5">
        <f t="shared" si="0"/>
        <v>0.19932788374205268</v>
      </c>
      <c r="G10" s="4" t="s">
        <v>49</v>
      </c>
      <c r="H10">
        <v>708</v>
      </c>
      <c r="I10" s="6">
        <f t="shared" si="1"/>
        <v>30.997175141242938</v>
      </c>
      <c r="J10" t="s">
        <v>38</v>
      </c>
      <c r="K10" t="s">
        <v>39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35</v>
      </c>
      <c r="S10" t="s">
        <v>2039</v>
      </c>
      <c r="T10" t="s">
        <v>2040</v>
      </c>
    </row>
    <row r="11" spans="1:20" x14ac:dyDescent="0.35">
      <c r="A11">
        <v>9</v>
      </c>
      <c r="B11" t="s">
        <v>50</v>
      </c>
      <c r="C11" s="3" t="s">
        <v>51</v>
      </c>
      <c r="D11">
        <v>6200</v>
      </c>
      <c r="E11">
        <v>3208</v>
      </c>
      <c r="F11" s="5">
        <f t="shared" si="0"/>
        <v>0.51741935483870971</v>
      </c>
      <c r="G11" s="4" t="s">
        <v>16</v>
      </c>
      <c r="H11">
        <v>44</v>
      </c>
      <c r="I11" s="6">
        <f t="shared" si="1"/>
        <v>72.909090909090907</v>
      </c>
      <c r="J11" t="s">
        <v>23</v>
      </c>
      <c r="K11" t="s">
        <v>24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52</v>
      </c>
      <c r="S11" t="s">
        <v>2035</v>
      </c>
      <c r="T11" t="s">
        <v>2043</v>
      </c>
    </row>
    <row r="12" spans="1:20" x14ac:dyDescent="0.35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5">
        <f t="shared" si="0"/>
        <v>2.6611538461538462</v>
      </c>
      <c r="G12" s="4" t="s">
        <v>22</v>
      </c>
      <c r="H12">
        <v>220</v>
      </c>
      <c r="I12" s="6">
        <f t="shared" si="1"/>
        <v>62.9</v>
      </c>
      <c r="J12" t="s">
        <v>23</v>
      </c>
      <c r="K12" t="s">
        <v>24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55</v>
      </c>
      <c r="S12" t="s">
        <v>2041</v>
      </c>
      <c r="T12" t="s">
        <v>2044</v>
      </c>
    </row>
    <row r="13" spans="1:20" ht="29" x14ac:dyDescent="0.35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5">
        <f t="shared" si="0"/>
        <v>0.48095238095238096</v>
      </c>
      <c r="G13" s="4" t="s">
        <v>16</v>
      </c>
      <c r="H13">
        <v>27</v>
      </c>
      <c r="I13" s="6">
        <f t="shared" si="1"/>
        <v>112.22222222222223</v>
      </c>
      <c r="J13" t="s">
        <v>23</v>
      </c>
      <c r="K13" t="s">
        <v>24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35</v>
      </c>
      <c r="S13" t="s">
        <v>2039</v>
      </c>
      <c r="T13" t="s">
        <v>2040</v>
      </c>
    </row>
    <row r="14" spans="1:20" x14ac:dyDescent="0.35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5">
        <f t="shared" si="0"/>
        <v>0.89349206349206345</v>
      </c>
      <c r="G14" s="4" t="s">
        <v>16</v>
      </c>
      <c r="H14">
        <v>55</v>
      </c>
      <c r="I14" s="6">
        <f t="shared" si="1"/>
        <v>102.34545454545454</v>
      </c>
      <c r="J14" t="s">
        <v>23</v>
      </c>
      <c r="K14" t="s">
        <v>24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55</v>
      </c>
      <c r="S14" t="s">
        <v>2041</v>
      </c>
      <c r="T14" t="s">
        <v>2044</v>
      </c>
    </row>
    <row r="15" spans="1:20" x14ac:dyDescent="0.35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5">
        <f t="shared" si="0"/>
        <v>2.4511904761904764</v>
      </c>
      <c r="G15" s="4" t="s">
        <v>22</v>
      </c>
      <c r="H15">
        <v>98</v>
      </c>
      <c r="I15" s="6">
        <f t="shared" si="1"/>
        <v>105.05102040816327</v>
      </c>
      <c r="J15" t="s">
        <v>23</v>
      </c>
      <c r="K15" t="s">
        <v>24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62</v>
      </c>
      <c r="S15" t="s">
        <v>2035</v>
      </c>
      <c r="T15" t="s">
        <v>2045</v>
      </c>
    </row>
    <row r="16" spans="1:20" x14ac:dyDescent="0.35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5">
        <f t="shared" si="0"/>
        <v>0.66769503546099296</v>
      </c>
      <c r="G16" s="4" t="s">
        <v>16</v>
      </c>
      <c r="H16">
        <v>200</v>
      </c>
      <c r="I16" s="6">
        <f t="shared" si="1"/>
        <v>94.144999999999996</v>
      </c>
      <c r="J16" t="s">
        <v>23</v>
      </c>
      <c r="K16" t="s">
        <v>24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62</v>
      </c>
      <c r="S16" t="s">
        <v>2035</v>
      </c>
      <c r="T16" t="s">
        <v>2045</v>
      </c>
    </row>
    <row r="17" spans="1:20" x14ac:dyDescent="0.35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5">
        <f t="shared" si="0"/>
        <v>0.47307881773399013</v>
      </c>
      <c r="G17" s="4" t="s">
        <v>16</v>
      </c>
      <c r="H17">
        <v>452</v>
      </c>
      <c r="I17" s="6">
        <f t="shared" si="1"/>
        <v>84.986725663716811</v>
      </c>
      <c r="J17" t="s">
        <v>23</v>
      </c>
      <c r="K17" t="s">
        <v>24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67</v>
      </c>
      <c r="S17" t="s">
        <v>2037</v>
      </c>
      <c r="T17" t="s">
        <v>2046</v>
      </c>
    </row>
    <row r="18" spans="1:20" x14ac:dyDescent="0.35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5">
        <f t="shared" si="0"/>
        <v>6.4947058823529416</v>
      </c>
      <c r="G18" s="4" t="s">
        <v>22</v>
      </c>
      <c r="H18">
        <v>100</v>
      </c>
      <c r="I18" s="6">
        <f t="shared" si="1"/>
        <v>110.41</v>
      </c>
      <c r="J18" t="s">
        <v>23</v>
      </c>
      <c r="K18" t="s">
        <v>24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70</v>
      </c>
      <c r="S18" t="s">
        <v>2047</v>
      </c>
      <c r="T18" t="s">
        <v>2048</v>
      </c>
    </row>
    <row r="19" spans="1:20" x14ac:dyDescent="0.35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5">
        <f t="shared" si="0"/>
        <v>1.5939125295508274</v>
      </c>
      <c r="G19" s="4" t="s">
        <v>22</v>
      </c>
      <c r="H19">
        <v>1249</v>
      </c>
      <c r="I19" s="6">
        <f t="shared" si="1"/>
        <v>107.96236989591674</v>
      </c>
      <c r="J19" t="s">
        <v>23</v>
      </c>
      <c r="K19" t="s">
        <v>24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73</v>
      </c>
      <c r="S19" t="s">
        <v>2041</v>
      </c>
      <c r="T19" t="s">
        <v>2049</v>
      </c>
    </row>
    <row r="20" spans="1:20" x14ac:dyDescent="0.35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5">
        <f t="shared" si="0"/>
        <v>0.66912087912087914</v>
      </c>
      <c r="G20" s="4" t="s">
        <v>76</v>
      </c>
      <c r="H20">
        <v>135</v>
      </c>
      <c r="I20" s="6">
        <f t="shared" si="1"/>
        <v>45.103703703703701</v>
      </c>
      <c r="J20" t="s">
        <v>23</v>
      </c>
      <c r="K20" t="s">
        <v>24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35</v>
      </c>
      <c r="S20" t="s">
        <v>2039</v>
      </c>
      <c r="T20" t="s">
        <v>2040</v>
      </c>
    </row>
    <row r="21" spans="1:20" x14ac:dyDescent="0.35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5">
        <f t="shared" si="0"/>
        <v>0.48529600000000001</v>
      </c>
      <c r="G21" s="4" t="s">
        <v>16</v>
      </c>
      <c r="H21">
        <v>674</v>
      </c>
      <c r="I21" s="6">
        <f t="shared" si="1"/>
        <v>45.001483679525222</v>
      </c>
      <c r="J21" t="s">
        <v>23</v>
      </c>
      <c r="K21" t="s">
        <v>24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35</v>
      </c>
      <c r="S21" t="s">
        <v>2039</v>
      </c>
      <c r="T21" t="s">
        <v>2040</v>
      </c>
    </row>
    <row r="22" spans="1:20" x14ac:dyDescent="0.35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5">
        <f t="shared" si="0"/>
        <v>1.1224279210925645</v>
      </c>
      <c r="G22" s="4" t="s">
        <v>22</v>
      </c>
      <c r="H22">
        <v>1396</v>
      </c>
      <c r="I22" s="6">
        <f t="shared" si="1"/>
        <v>105.97134670487107</v>
      </c>
      <c r="J22" t="s">
        <v>23</v>
      </c>
      <c r="K22" t="s">
        <v>24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55</v>
      </c>
      <c r="S22" t="s">
        <v>2041</v>
      </c>
      <c r="T22" t="s">
        <v>2044</v>
      </c>
    </row>
    <row r="23" spans="1:20" x14ac:dyDescent="0.35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5">
        <f t="shared" si="0"/>
        <v>0.40992553191489361</v>
      </c>
      <c r="G23" s="4" t="s">
        <v>16</v>
      </c>
      <c r="H23">
        <v>558</v>
      </c>
      <c r="I23" s="6">
        <f t="shared" si="1"/>
        <v>69.055555555555557</v>
      </c>
      <c r="J23" t="s">
        <v>23</v>
      </c>
      <c r="K23" t="s">
        <v>24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35</v>
      </c>
      <c r="S23" t="s">
        <v>2039</v>
      </c>
      <c r="T23" t="s">
        <v>2040</v>
      </c>
    </row>
    <row r="24" spans="1:20" x14ac:dyDescent="0.35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5">
        <f t="shared" si="0"/>
        <v>1.2807106598984772</v>
      </c>
      <c r="G24" s="4" t="s">
        <v>22</v>
      </c>
      <c r="H24">
        <v>890</v>
      </c>
      <c r="I24" s="6">
        <f t="shared" si="1"/>
        <v>85.044943820224717</v>
      </c>
      <c r="J24" t="s">
        <v>23</v>
      </c>
      <c r="K24" t="s">
        <v>24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35</v>
      </c>
      <c r="S24" t="s">
        <v>2039</v>
      </c>
      <c r="T24" t="s">
        <v>2040</v>
      </c>
    </row>
    <row r="25" spans="1:20" x14ac:dyDescent="0.35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5">
        <f t="shared" si="0"/>
        <v>3.3204444444444445</v>
      </c>
      <c r="G25" s="4" t="s">
        <v>22</v>
      </c>
      <c r="H25">
        <v>142</v>
      </c>
      <c r="I25" s="6">
        <f t="shared" si="1"/>
        <v>105.22535211267606</v>
      </c>
      <c r="J25" t="s">
        <v>42</v>
      </c>
      <c r="K25" t="s">
        <v>43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44</v>
      </c>
      <c r="S25" t="s">
        <v>2041</v>
      </c>
      <c r="T25" t="s">
        <v>2042</v>
      </c>
    </row>
    <row r="26" spans="1:20" x14ac:dyDescent="0.35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5">
        <f t="shared" si="0"/>
        <v>1.1283225108225108</v>
      </c>
      <c r="G26" s="4" t="s">
        <v>22</v>
      </c>
      <c r="H26">
        <v>2673</v>
      </c>
      <c r="I26" s="6">
        <f t="shared" si="1"/>
        <v>39.003741114852225</v>
      </c>
      <c r="J26" t="s">
        <v>23</v>
      </c>
      <c r="K26" t="s">
        <v>24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67</v>
      </c>
      <c r="S26" t="s">
        <v>2037</v>
      </c>
      <c r="T26" t="s">
        <v>2046</v>
      </c>
    </row>
    <row r="27" spans="1:20" x14ac:dyDescent="0.35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5">
        <f t="shared" si="0"/>
        <v>2.1643636363636363</v>
      </c>
      <c r="G27" s="4" t="s">
        <v>22</v>
      </c>
      <c r="H27">
        <v>163</v>
      </c>
      <c r="I27" s="6">
        <f t="shared" si="1"/>
        <v>73.030674846625772</v>
      </c>
      <c r="J27" t="s">
        <v>23</v>
      </c>
      <c r="K27" t="s">
        <v>24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91</v>
      </c>
      <c r="S27" t="s">
        <v>2050</v>
      </c>
      <c r="T27" t="s">
        <v>2051</v>
      </c>
    </row>
    <row r="28" spans="1:20" x14ac:dyDescent="0.35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5">
        <f t="shared" si="0"/>
        <v>0.4819906976744186</v>
      </c>
      <c r="G28" s="4" t="s">
        <v>76</v>
      </c>
      <c r="H28">
        <v>1480</v>
      </c>
      <c r="I28" s="6">
        <f t="shared" si="1"/>
        <v>35.009459459459457</v>
      </c>
      <c r="J28" t="s">
        <v>23</v>
      </c>
      <c r="K28" t="s">
        <v>24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35</v>
      </c>
      <c r="S28" t="s">
        <v>2039</v>
      </c>
      <c r="T28" t="s">
        <v>2040</v>
      </c>
    </row>
    <row r="29" spans="1:20" x14ac:dyDescent="0.35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5">
        <f t="shared" si="0"/>
        <v>0.79949999999999999</v>
      </c>
      <c r="G29" s="4" t="s">
        <v>16</v>
      </c>
      <c r="H29">
        <v>15</v>
      </c>
      <c r="I29" s="6">
        <f t="shared" si="1"/>
        <v>106.6</v>
      </c>
      <c r="J29" t="s">
        <v>23</v>
      </c>
      <c r="K29" t="s">
        <v>24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25</v>
      </c>
      <c r="S29" t="s">
        <v>2035</v>
      </c>
      <c r="T29" t="s">
        <v>2036</v>
      </c>
    </row>
    <row r="30" spans="1:20" x14ac:dyDescent="0.35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5">
        <f t="shared" si="0"/>
        <v>1.0522553516819573</v>
      </c>
      <c r="G30" s="4" t="s">
        <v>22</v>
      </c>
      <c r="H30">
        <v>2220</v>
      </c>
      <c r="I30" s="6">
        <f t="shared" si="1"/>
        <v>61.997747747747745</v>
      </c>
      <c r="J30" t="s">
        <v>23</v>
      </c>
      <c r="K30" t="s">
        <v>24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35</v>
      </c>
      <c r="S30" t="s">
        <v>2039</v>
      </c>
      <c r="T30" t="s">
        <v>2040</v>
      </c>
    </row>
    <row r="31" spans="1:20" x14ac:dyDescent="0.35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5">
        <f t="shared" si="0"/>
        <v>3.2889978213507627</v>
      </c>
      <c r="G31" s="4" t="s">
        <v>22</v>
      </c>
      <c r="H31">
        <v>1606</v>
      </c>
      <c r="I31" s="6">
        <f t="shared" si="1"/>
        <v>94.000622665006233</v>
      </c>
      <c r="J31" t="s">
        <v>100</v>
      </c>
      <c r="K31" t="s">
        <v>101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102</v>
      </c>
      <c r="S31" t="s">
        <v>2041</v>
      </c>
      <c r="T31" t="s">
        <v>2052</v>
      </c>
    </row>
    <row r="32" spans="1:20" x14ac:dyDescent="0.35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5">
        <f t="shared" si="0"/>
        <v>1.606111111111111</v>
      </c>
      <c r="G32" s="4" t="s">
        <v>22</v>
      </c>
      <c r="H32">
        <v>129</v>
      </c>
      <c r="I32" s="6">
        <f t="shared" si="1"/>
        <v>112.05426356589147</v>
      </c>
      <c r="J32" t="s">
        <v>23</v>
      </c>
      <c r="K32" t="s">
        <v>24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73</v>
      </c>
      <c r="S32" t="s">
        <v>2041</v>
      </c>
      <c r="T32" t="s">
        <v>2049</v>
      </c>
    </row>
    <row r="33" spans="1:20" x14ac:dyDescent="0.35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5">
        <f t="shared" si="0"/>
        <v>3.1</v>
      </c>
      <c r="G33" s="4" t="s">
        <v>22</v>
      </c>
      <c r="H33">
        <v>226</v>
      </c>
      <c r="I33" s="6">
        <f t="shared" si="1"/>
        <v>48.008849557522126</v>
      </c>
      <c r="J33" t="s">
        <v>42</v>
      </c>
      <c r="K33" t="s">
        <v>43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91</v>
      </c>
      <c r="S33" t="s">
        <v>2050</v>
      </c>
      <c r="T33" t="s">
        <v>2051</v>
      </c>
    </row>
    <row r="34" spans="1:20" x14ac:dyDescent="0.35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5">
        <f t="shared" si="0"/>
        <v>0.86807920792079207</v>
      </c>
      <c r="G34" s="4" t="s">
        <v>16</v>
      </c>
      <c r="H34">
        <v>2307</v>
      </c>
      <c r="I34" s="6">
        <f t="shared" si="1"/>
        <v>38.004334633723452</v>
      </c>
      <c r="J34" t="s">
        <v>109</v>
      </c>
      <c r="K34" t="s">
        <v>110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44</v>
      </c>
      <c r="S34" t="s">
        <v>2041</v>
      </c>
      <c r="T34" t="s">
        <v>2042</v>
      </c>
    </row>
    <row r="35" spans="1:20" x14ac:dyDescent="0.35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5">
        <f t="shared" si="0"/>
        <v>3.7782071713147412</v>
      </c>
      <c r="G35" s="4" t="s">
        <v>22</v>
      </c>
      <c r="H35">
        <v>5419</v>
      </c>
      <c r="I35" s="6">
        <f t="shared" si="1"/>
        <v>35.000184535892231</v>
      </c>
      <c r="J35" t="s">
        <v>23</v>
      </c>
      <c r="K35" t="s">
        <v>24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35</v>
      </c>
      <c r="S35" t="s">
        <v>2039</v>
      </c>
      <c r="T35" t="s">
        <v>2040</v>
      </c>
    </row>
    <row r="36" spans="1:20" x14ac:dyDescent="0.35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5">
        <f t="shared" si="0"/>
        <v>1.5080645161290323</v>
      </c>
      <c r="G36" s="4" t="s">
        <v>22</v>
      </c>
      <c r="H36">
        <v>165</v>
      </c>
      <c r="I36" s="6">
        <f t="shared" si="1"/>
        <v>85</v>
      </c>
      <c r="J36" t="s">
        <v>23</v>
      </c>
      <c r="K36" t="s">
        <v>24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44</v>
      </c>
      <c r="S36" t="s">
        <v>2041</v>
      </c>
      <c r="T36" t="s">
        <v>2042</v>
      </c>
    </row>
    <row r="37" spans="1:20" x14ac:dyDescent="0.35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5">
        <f t="shared" si="0"/>
        <v>1.5030119521912351</v>
      </c>
      <c r="G37" s="4" t="s">
        <v>22</v>
      </c>
      <c r="H37">
        <v>1965</v>
      </c>
      <c r="I37" s="6">
        <f t="shared" si="1"/>
        <v>95.993893129770996</v>
      </c>
      <c r="J37" t="s">
        <v>38</v>
      </c>
      <c r="K37" t="s">
        <v>39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55</v>
      </c>
      <c r="S37" t="s">
        <v>2041</v>
      </c>
      <c r="T37" t="s">
        <v>2044</v>
      </c>
    </row>
    <row r="38" spans="1:20" x14ac:dyDescent="0.35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5">
        <f t="shared" si="0"/>
        <v>1.572857142857143</v>
      </c>
      <c r="G38" s="4" t="s">
        <v>22</v>
      </c>
      <c r="H38">
        <v>16</v>
      </c>
      <c r="I38" s="6">
        <f t="shared" si="1"/>
        <v>68.8125</v>
      </c>
      <c r="J38" t="s">
        <v>23</v>
      </c>
      <c r="K38" t="s">
        <v>24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35</v>
      </c>
      <c r="S38" t="s">
        <v>2039</v>
      </c>
      <c r="T38" t="s">
        <v>2040</v>
      </c>
    </row>
    <row r="39" spans="1:20" x14ac:dyDescent="0.35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5">
        <f t="shared" si="0"/>
        <v>1.3998765432098765</v>
      </c>
      <c r="G39" s="4" t="s">
        <v>22</v>
      </c>
      <c r="H39">
        <v>107</v>
      </c>
      <c r="I39" s="6">
        <f t="shared" si="1"/>
        <v>105.97196261682242</v>
      </c>
      <c r="J39" t="s">
        <v>23</v>
      </c>
      <c r="K39" t="s">
        <v>24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121</v>
      </c>
      <c r="S39" t="s">
        <v>2047</v>
      </c>
      <c r="T39" t="s">
        <v>2053</v>
      </c>
    </row>
    <row r="40" spans="1:20" x14ac:dyDescent="0.35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5">
        <f t="shared" si="0"/>
        <v>3.2532258064516131</v>
      </c>
      <c r="G40" s="4" t="s">
        <v>22</v>
      </c>
      <c r="H40">
        <v>134</v>
      </c>
      <c r="I40" s="6">
        <f t="shared" si="1"/>
        <v>75.261194029850742</v>
      </c>
      <c r="J40" t="s">
        <v>23</v>
      </c>
      <c r="K40" t="s">
        <v>24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124</v>
      </c>
      <c r="S40" t="s">
        <v>2054</v>
      </c>
      <c r="T40" t="s">
        <v>2055</v>
      </c>
    </row>
    <row r="41" spans="1:20" x14ac:dyDescent="0.35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5">
        <f t="shared" si="0"/>
        <v>0.50777777777777777</v>
      </c>
      <c r="G41" s="4" t="s">
        <v>16</v>
      </c>
      <c r="H41">
        <v>88</v>
      </c>
      <c r="I41" s="6">
        <f t="shared" si="1"/>
        <v>57.125</v>
      </c>
      <c r="J41" t="s">
        <v>38</v>
      </c>
      <c r="K41" t="s">
        <v>39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35</v>
      </c>
      <c r="S41" t="s">
        <v>2039</v>
      </c>
      <c r="T41" t="s">
        <v>2040</v>
      </c>
    </row>
    <row r="42" spans="1:20" x14ac:dyDescent="0.35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5">
        <f t="shared" si="0"/>
        <v>1.6906818181818182</v>
      </c>
      <c r="G42" s="4" t="s">
        <v>22</v>
      </c>
      <c r="H42">
        <v>198</v>
      </c>
      <c r="I42" s="6">
        <f t="shared" si="1"/>
        <v>75.141414141414145</v>
      </c>
      <c r="J42" t="s">
        <v>23</v>
      </c>
      <c r="K42" t="s">
        <v>24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67</v>
      </c>
      <c r="S42" t="s">
        <v>2037</v>
      </c>
      <c r="T42" t="s">
        <v>2046</v>
      </c>
    </row>
    <row r="43" spans="1:20" x14ac:dyDescent="0.35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5">
        <f t="shared" si="0"/>
        <v>2.1292857142857144</v>
      </c>
      <c r="G43" s="4" t="s">
        <v>22</v>
      </c>
      <c r="H43">
        <v>111</v>
      </c>
      <c r="I43" s="6">
        <f t="shared" si="1"/>
        <v>107.42342342342343</v>
      </c>
      <c r="J43" t="s">
        <v>109</v>
      </c>
      <c r="K43" t="s">
        <v>110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25</v>
      </c>
      <c r="S43" t="s">
        <v>2035</v>
      </c>
      <c r="T43" t="s">
        <v>2036</v>
      </c>
    </row>
    <row r="44" spans="1:20" x14ac:dyDescent="0.35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5">
        <f t="shared" si="0"/>
        <v>4.4394444444444447</v>
      </c>
      <c r="G44" s="4" t="s">
        <v>22</v>
      </c>
      <c r="H44">
        <v>222</v>
      </c>
      <c r="I44" s="6">
        <f t="shared" si="1"/>
        <v>35.995495495495497</v>
      </c>
      <c r="J44" t="s">
        <v>23</v>
      </c>
      <c r="K44" t="s">
        <v>24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19</v>
      </c>
      <c r="S44" t="s">
        <v>2033</v>
      </c>
      <c r="T44" t="s">
        <v>2034</v>
      </c>
    </row>
    <row r="45" spans="1:20" x14ac:dyDescent="0.35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5">
        <f t="shared" si="0"/>
        <v>1.859390243902439</v>
      </c>
      <c r="G45" s="4" t="s">
        <v>22</v>
      </c>
      <c r="H45">
        <v>6212</v>
      </c>
      <c r="I45" s="6">
        <f t="shared" si="1"/>
        <v>26.998873148744366</v>
      </c>
      <c r="J45" t="s">
        <v>23</v>
      </c>
      <c r="K45" t="s">
        <v>24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135</v>
      </c>
      <c r="S45" t="s">
        <v>2047</v>
      </c>
      <c r="T45" t="s">
        <v>2056</v>
      </c>
    </row>
    <row r="46" spans="1:20" x14ac:dyDescent="0.35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5">
        <f t="shared" si="0"/>
        <v>6.5881249999999998</v>
      </c>
      <c r="G46" s="4" t="s">
        <v>22</v>
      </c>
      <c r="H46">
        <v>98</v>
      </c>
      <c r="I46" s="6">
        <f t="shared" si="1"/>
        <v>107.56122448979592</v>
      </c>
      <c r="J46" t="s">
        <v>38</v>
      </c>
      <c r="K46" t="s">
        <v>39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121</v>
      </c>
      <c r="S46" t="s">
        <v>2047</v>
      </c>
      <c r="T46" t="s">
        <v>2053</v>
      </c>
    </row>
    <row r="47" spans="1:20" ht="29" x14ac:dyDescent="0.35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5">
        <f t="shared" si="0"/>
        <v>0.4768421052631579</v>
      </c>
      <c r="G47" s="4" t="s">
        <v>16</v>
      </c>
      <c r="H47">
        <v>48</v>
      </c>
      <c r="I47" s="6">
        <f t="shared" si="1"/>
        <v>94.375</v>
      </c>
      <c r="J47" t="s">
        <v>23</v>
      </c>
      <c r="K47" t="s">
        <v>24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35</v>
      </c>
      <c r="S47" t="s">
        <v>2039</v>
      </c>
      <c r="T47" t="s">
        <v>2040</v>
      </c>
    </row>
    <row r="48" spans="1:20" x14ac:dyDescent="0.35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5">
        <f t="shared" si="0"/>
        <v>1.1478378378378378</v>
      </c>
      <c r="G48" s="4" t="s">
        <v>22</v>
      </c>
      <c r="H48">
        <v>92</v>
      </c>
      <c r="I48" s="6">
        <f t="shared" si="1"/>
        <v>46.163043478260867</v>
      </c>
      <c r="J48" t="s">
        <v>23</v>
      </c>
      <c r="K48" t="s">
        <v>24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25</v>
      </c>
      <c r="S48" t="s">
        <v>2035</v>
      </c>
      <c r="T48" t="s">
        <v>2036</v>
      </c>
    </row>
    <row r="49" spans="1:20" x14ac:dyDescent="0.35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5">
        <f t="shared" si="0"/>
        <v>4.7526666666666664</v>
      </c>
      <c r="G49" s="4" t="s">
        <v>22</v>
      </c>
      <c r="H49">
        <v>149</v>
      </c>
      <c r="I49" s="6">
        <f t="shared" si="1"/>
        <v>47.845637583892618</v>
      </c>
      <c r="J49" t="s">
        <v>23</v>
      </c>
      <c r="K49" t="s">
        <v>24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35</v>
      </c>
      <c r="S49" t="s">
        <v>2039</v>
      </c>
      <c r="T49" t="s">
        <v>2040</v>
      </c>
    </row>
    <row r="50" spans="1:20" x14ac:dyDescent="0.35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5">
        <f t="shared" si="0"/>
        <v>3.86972972972973</v>
      </c>
      <c r="G50" s="4" t="s">
        <v>22</v>
      </c>
      <c r="H50">
        <v>2431</v>
      </c>
      <c r="I50" s="6">
        <f t="shared" si="1"/>
        <v>53.007815713698065</v>
      </c>
      <c r="J50" t="s">
        <v>23</v>
      </c>
      <c r="K50" t="s">
        <v>24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35</v>
      </c>
      <c r="S50" t="s">
        <v>2039</v>
      </c>
      <c r="T50" t="s">
        <v>2040</v>
      </c>
    </row>
    <row r="51" spans="1:20" x14ac:dyDescent="0.35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5">
        <f t="shared" si="0"/>
        <v>1.89625</v>
      </c>
      <c r="G51" s="4" t="s">
        <v>22</v>
      </c>
      <c r="H51">
        <v>303</v>
      </c>
      <c r="I51" s="6">
        <f t="shared" si="1"/>
        <v>45.059405940594061</v>
      </c>
      <c r="J51" t="s">
        <v>23</v>
      </c>
      <c r="K51" t="s">
        <v>24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25</v>
      </c>
      <c r="S51" t="s">
        <v>2035</v>
      </c>
      <c r="T51" t="s">
        <v>2036</v>
      </c>
    </row>
    <row r="52" spans="1:20" x14ac:dyDescent="0.35">
      <c r="A52">
        <v>50</v>
      </c>
      <c r="B52" t="s">
        <v>148</v>
      </c>
      <c r="C52" s="3" t="s">
        <v>149</v>
      </c>
      <c r="D52">
        <v>100</v>
      </c>
      <c r="E52">
        <v>2</v>
      </c>
      <c r="F52" s="5">
        <f t="shared" si="0"/>
        <v>0.02</v>
      </c>
      <c r="G52" s="4" t="s">
        <v>16</v>
      </c>
      <c r="H52">
        <v>1</v>
      </c>
      <c r="I52" s="6">
        <f t="shared" si="1"/>
        <v>2</v>
      </c>
      <c r="J52" t="s">
        <v>109</v>
      </c>
      <c r="K52" t="s">
        <v>110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150</v>
      </c>
      <c r="S52" t="s">
        <v>2035</v>
      </c>
      <c r="T52" t="s">
        <v>2057</v>
      </c>
    </row>
    <row r="53" spans="1:20" x14ac:dyDescent="0.35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5">
        <f t="shared" si="0"/>
        <v>0.91867805186590767</v>
      </c>
      <c r="G53" s="4" t="s">
        <v>16</v>
      </c>
      <c r="H53">
        <v>1467</v>
      </c>
      <c r="I53" s="6">
        <f t="shared" si="1"/>
        <v>99.006816632583508</v>
      </c>
      <c r="J53" t="s">
        <v>42</v>
      </c>
      <c r="K53" t="s">
        <v>43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67</v>
      </c>
      <c r="S53" t="s">
        <v>2037</v>
      </c>
      <c r="T53" t="s">
        <v>2046</v>
      </c>
    </row>
    <row r="54" spans="1:20" x14ac:dyDescent="0.35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5">
        <f t="shared" si="0"/>
        <v>0.34152777777777776</v>
      </c>
      <c r="G54" s="4" t="s">
        <v>16</v>
      </c>
      <c r="H54">
        <v>75</v>
      </c>
      <c r="I54" s="6">
        <f t="shared" si="1"/>
        <v>32.786666666666669</v>
      </c>
      <c r="J54" t="s">
        <v>23</v>
      </c>
      <c r="K54" t="s">
        <v>24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35</v>
      </c>
      <c r="S54" t="s">
        <v>2039</v>
      </c>
      <c r="T54" t="s">
        <v>2040</v>
      </c>
    </row>
    <row r="55" spans="1:20" x14ac:dyDescent="0.35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5">
        <f t="shared" si="0"/>
        <v>1.4040909090909091</v>
      </c>
      <c r="G55" s="4" t="s">
        <v>22</v>
      </c>
      <c r="H55">
        <v>209</v>
      </c>
      <c r="I55" s="6">
        <f t="shared" si="1"/>
        <v>59.119617224880386</v>
      </c>
      <c r="J55" t="s">
        <v>23</v>
      </c>
      <c r="K55" t="s">
        <v>24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55</v>
      </c>
      <c r="S55" t="s">
        <v>2041</v>
      </c>
      <c r="T55" t="s">
        <v>2044</v>
      </c>
    </row>
    <row r="56" spans="1:20" x14ac:dyDescent="0.35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5">
        <f t="shared" si="0"/>
        <v>0.89866666666666661</v>
      </c>
      <c r="G56" s="4" t="s">
        <v>16</v>
      </c>
      <c r="H56">
        <v>120</v>
      </c>
      <c r="I56" s="6">
        <f t="shared" si="1"/>
        <v>44.93333333333333</v>
      </c>
      <c r="J56" t="s">
        <v>23</v>
      </c>
      <c r="K56" t="s">
        <v>24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67</v>
      </c>
      <c r="S56" t="s">
        <v>2037</v>
      </c>
      <c r="T56" t="s">
        <v>2046</v>
      </c>
    </row>
    <row r="57" spans="1:20" x14ac:dyDescent="0.35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5">
        <f t="shared" si="0"/>
        <v>1.7796969696969698</v>
      </c>
      <c r="G57" s="4" t="s">
        <v>22</v>
      </c>
      <c r="H57">
        <v>131</v>
      </c>
      <c r="I57" s="6">
        <f t="shared" si="1"/>
        <v>89.664122137404576</v>
      </c>
      <c r="J57" t="s">
        <v>23</v>
      </c>
      <c r="K57" t="s">
        <v>24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161</v>
      </c>
      <c r="S57" t="s">
        <v>2035</v>
      </c>
      <c r="T57" t="s">
        <v>2058</v>
      </c>
    </row>
    <row r="58" spans="1:20" ht="29" x14ac:dyDescent="0.35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5">
        <f t="shared" si="0"/>
        <v>1.436625</v>
      </c>
      <c r="G58" s="4" t="s">
        <v>22</v>
      </c>
      <c r="H58">
        <v>164</v>
      </c>
      <c r="I58" s="6">
        <f t="shared" si="1"/>
        <v>70.079268292682926</v>
      </c>
      <c r="J58" t="s">
        <v>23</v>
      </c>
      <c r="K58" t="s">
        <v>24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67</v>
      </c>
      <c r="S58" t="s">
        <v>2037</v>
      </c>
      <c r="T58" t="s">
        <v>2046</v>
      </c>
    </row>
    <row r="59" spans="1:20" x14ac:dyDescent="0.35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5">
        <f t="shared" si="0"/>
        <v>2.1527586206896552</v>
      </c>
      <c r="G59" s="4" t="s">
        <v>22</v>
      </c>
      <c r="H59">
        <v>201</v>
      </c>
      <c r="I59" s="6">
        <f t="shared" si="1"/>
        <v>31.059701492537314</v>
      </c>
      <c r="J59" t="s">
        <v>23</v>
      </c>
      <c r="K59" t="s">
        <v>24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91</v>
      </c>
      <c r="S59" t="s">
        <v>2050</v>
      </c>
      <c r="T59" t="s">
        <v>2051</v>
      </c>
    </row>
    <row r="60" spans="1:20" x14ac:dyDescent="0.35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5">
        <f t="shared" si="0"/>
        <v>2.2711111111111113</v>
      </c>
      <c r="G60" s="4" t="s">
        <v>22</v>
      </c>
      <c r="H60">
        <v>211</v>
      </c>
      <c r="I60" s="6">
        <f t="shared" si="1"/>
        <v>29.061611374407583</v>
      </c>
      <c r="J60" t="s">
        <v>23</v>
      </c>
      <c r="K60" t="s">
        <v>24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35</v>
      </c>
      <c r="S60" t="s">
        <v>2039</v>
      </c>
      <c r="T60" t="s">
        <v>2040</v>
      </c>
    </row>
    <row r="61" spans="1:20" x14ac:dyDescent="0.35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5">
        <f t="shared" si="0"/>
        <v>2.7507142857142859</v>
      </c>
      <c r="G61" s="4" t="s">
        <v>22</v>
      </c>
      <c r="H61">
        <v>128</v>
      </c>
      <c r="I61" s="6">
        <f t="shared" si="1"/>
        <v>30.0859375</v>
      </c>
      <c r="J61" t="s">
        <v>23</v>
      </c>
      <c r="K61" t="s">
        <v>24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35</v>
      </c>
      <c r="S61" t="s">
        <v>2039</v>
      </c>
      <c r="T61" t="s">
        <v>2040</v>
      </c>
    </row>
    <row r="62" spans="1:20" x14ac:dyDescent="0.35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5">
        <f t="shared" si="0"/>
        <v>1.4437048832271762</v>
      </c>
      <c r="G62" s="4" t="s">
        <v>22</v>
      </c>
      <c r="H62">
        <v>1600</v>
      </c>
      <c r="I62" s="6">
        <f t="shared" si="1"/>
        <v>84.998125000000002</v>
      </c>
      <c r="J62" t="s">
        <v>17</v>
      </c>
      <c r="K62" t="s">
        <v>18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35</v>
      </c>
      <c r="S62" t="s">
        <v>2039</v>
      </c>
      <c r="T62" t="s">
        <v>2040</v>
      </c>
    </row>
    <row r="63" spans="1:20" ht="29" x14ac:dyDescent="0.35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5">
        <f t="shared" si="0"/>
        <v>0.92745983935742971</v>
      </c>
      <c r="G63" s="4" t="s">
        <v>16</v>
      </c>
      <c r="H63">
        <v>2253</v>
      </c>
      <c r="I63" s="6">
        <f t="shared" si="1"/>
        <v>82.001775410563695</v>
      </c>
      <c r="J63" t="s">
        <v>17</v>
      </c>
      <c r="K63" t="s">
        <v>18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35</v>
      </c>
      <c r="S63" t="s">
        <v>2039</v>
      </c>
      <c r="T63" t="s">
        <v>2040</v>
      </c>
    </row>
    <row r="64" spans="1:20" x14ac:dyDescent="0.35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5">
        <f t="shared" si="0"/>
        <v>7.226</v>
      </c>
      <c r="G64" s="4" t="s">
        <v>22</v>
      </c>
      <c r="H64">
        <v>249</v>
      </c>
      <c r="I64" s="6">
        <f t="shared" si="1"/>
        <v>58.040160642570278</v>
      </c>
      <c r="J64" t="s">
        <v>23</v>
      </c>
      <c r="K64" t="s">
        <v>24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30</v>
      </c>
      <c r="S64" t="s">
        <v>2037</v>
      </c>
      <c r="T64" t="s">
        <v>2038</v>
      </c>
    </row>
    <row r="65" spans="1:20" x14ac:dyDescent="0.35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5">
        <f t="shared" si="0"/>
        <v>0.11851063829787234</v>
      </c>
      <c r="G65" s="4" t="s">
        <v>16</v>
      </c>
      <c r="H65">
        <v>5</v>
      </c>
      <c r="I65" s="6">
        <f t="shared" si="1"/>
        <v>111.4</v>
      </c>
      <c r="J65" t="s">
        <v>23</v>
      </c>
      <c r="K65" t="s">
        <v>24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35</v>
      </c>
      <c r="S65" t="s">
        <v>2039</v>
      </c>
      <c r="T65" t="s">
        <v>2040</v>
      </c>
    </row>
    <row r="66" spans="1:20" x14ac:dyDescent="0.35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5">
        <f t="shared" ref="F66:F129" si="4">E66/D66</f>
        <v>0.97642857142857142</v>
      </c>
      <c r="G66" s="4" t="s">
        <v>16</v>
      </c>
      <c r="H66">
        <v>38</v>
      </c>
      <c r="I66" s="6">
        <f t="shared" si="1"/>
        <v>71.94736842105263</v>
      </c>
      <c r="J66" t="s">
        <v>23</v>
      </c>
      <c r="K66" t="s">
        <v>24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30</v>
      </c>
      <c r="S66" t="s">
        <v>2037</v>
      </c>
      <c r="T66" t="s">
        <v>2038</v>
      </c>
    </row>
    <row r="67" spans="1:20" x14ac:dyDescent="0.35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5">
        <f t="shared" si="4"/>
        <v>2.3614754098360655</v>
      </c>
      <c r="G67" s="4" t="s">
        <v>22</v>
      </c>
      <c r="H67">
        <v>236</v>
      </c>
      <c r="I67" s="6">
        <f t="shared" ref="I67:I130" si="5">IFERROR(E67/H67,0)</f>
        <v>61.038135593220339</v>
      </c>
      <c r="J67" t="s">
        <v>23</v>
      </c>
      <c r="K67" t="s">
        <v>24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35</v>
      </c>
      <c r="S67" t="s">
        <v>2039</v>
      </c>
      <c r="T67" t="s">
        <v>2040</v>
      </c>
    </row>
    <row r="68" spans="1:20" x14ac:dyDescent="0.35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5">
        <f t="shared" si="4"/>
        <v>0.45068965517241377</v>
      </c>
      <c r="G68" s="4" t="s">
        <v>16</v>
      </c>
      <c r="H68">
        <v>12</v>
      </c>
      <c r="I68" s="6">
        <f t="shared" si="5"/>
        <v>108.91666666666667</v>
      </c>
      <c r="J68" t="s">
        <v>23</v>
      </c>
      <c r="K68" t="s">
        <v>24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35</v>
      </c>
      <c r="S68" t="s">
        <v>2039</v>
      </c>
      <c r="T68" t="s">
        <v>2040</v>
      </c>
    </row>
    <row r="69" spans="1:20" x14ac:dyDescent="0.35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5">
        <f t="shared" si="4"/>
        <v>1.6238567493112948</v>
      </c>
      <c r="G69" s="4" t="s">
        <v>22</v>
      </c>
      <c r="H69">
        <v>4065</v>
      </c>
      <c r="I69" s="6">
        <f t="shared" si="5"/>
        <v>29.001722017220171</v>
      </c>
      <c r="J69" t="s">
        <v>42</v>
      </c>
      <c r="K69" t="s">
        <v>43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67</v>
      </c>
      <c r="S69" t="s">
        <v>2037</v>
      </c>
      <c r="T69" t="s">
        <v>2046</v>
      </c>
    </row>
    <row r="70" spans="1:20" x14ac:dyDescent="0.35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5">
        <f t="shared" si="4"/>
        <v>2.5452631578947367</v>
      </c>
      <c r="G70" s="4" t="s">
        <v>22</v>
      </c>
      <c r="H70">
        <v>246</v>
      </c>
      <c r="I70" s="6">
        <f t="shared" si="5"/>
        <v>58.975609756097562</v>
      </c>
      <c r="J70" t="s">
        <v>109</v>
      </c>
      <c r="K70" t="s">
        <v>110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35</v>
      </c>
      <c r="S70" t="s">
        <v>2039</v>
      </c>
      <c r="T70" t="s">
        <v>2040</v>
      </c>
    </row>
    <row r="71" spans="1:20" x14ac:dyDescent="0.35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5">
        <f t="shared" si="4"/>
        <v>0.24063291139240506</v>
      </c>
      <c r="G71" s="4" t="s">
        <v>76</v>
      </c>
      <c r="H71">
        <v>17</v>
      </c>
      <c r="I71" s="6">
        <f t="shared" si="5"/>
        <v>111.82352941176471</v>
      </c>
      <c r="J71" t="s">
        <v>23</v>
      </c>
      <c r="K71" t="s">
        <v>24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35</v>
      </c>
      <c r="S71" t="s">
        <v>2039</v>
      </c>
      <c r="T71" t="s">
        <v>2040</v>
      </c>
    </row>
    <row r="72" spans="1:20" x14ac:dyDescent="0.35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5">
        <f t="shared" si="4"/>
        <v>1.2374140625000001</v>
      </c>
      <c r="G72" s="4" t="s">
        <v>22</v>
      </c>
      <c r="H72">
        <v>2475</v>
      </c>
      <c r="I72" s="6">
        <f t="shared" si="5"/>
        <v>63.995555555555555</v>
      </c>
      <c r="J72" t="s">
        <v>109</v>
      </c>
      <c r="K72" t="s">
        <v>110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35</v>
      </c>
      <c r="S72" t="s">
        <v>2039</v>
      </c>
      <c r="T72" t="s">
        <v>2040</v>
      </c>
    </row>
    <row r="73" spans="1:20" ht="29" x14ac:dyDescent="0.35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5">
        <f t="shared" si="4"/>
        <v>1.0806666666666667</v>
      </c>
      <c r="G73" s="4" t="s">
        <v>22</v>
      </c>
      <c r="H73">
        <v>76</v>
      </c>
      <c r="I73" s="6">
        <f t="shared" si="5"/>
        <v>85.315789473684205</v>
      </c>
      <c r="J73" t="s">
        <v>23</v>
      </c>
      <c r="K73" t="s">
        <v>24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35</v>
      </c>
      <c r="S73" t="s">
        <v>2039</v>
      </c>
      <c r="T73" t="s">
        <v>2040</v>
      </c>
    </row>
    <row r="74" spans="1:20" x14ac:dyDescent="0.35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5">
        <f t="shared" si="4"/>
        <v>6.7033333333333331</v>
      </c>
      <c r="G74" s="4" t="s">
        <v>22</v>
      </c>
      <c r="H74">
        <v>54</v>
      </c>
      <c r="I74" s="6">
        <f t="shared" si="5"/>
        <v>74.481481481481481</v>
      </c>
      <c r="J74" t="s">
        <v>23</v>
      </c>
      <c r="K74" t="s">
        <v>24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73</v>
      </c>
      <c r="S74" t="s">
        <v>2041</v>
      </c>
      <c r="T74" t="s">
        <v>2049</v>
      </c>
    </row>
    <row r="75" spans="1:20" x14ac:dyDescent="0.35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5">
        <f t="shared" si="4"/>
        <v>6.609285714285714</v>
      </c>
      <c r="G75" s="4" t="s">
        <v>22</v>
      </c>
      <c r="H75">
        <v>88</v>
      </c>
      <c r="I75" s="6">
        <f t="shared" si="5"/>
        <v>105.14772727272727</v>
      </c>
      <c r="J75" t="s">
        <v>23</v>
      </c>
      <c r="K75" t="s">
        <v>24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161</v>
      </c>
      <c r="S75" t="s">
        <v>2035</v>
      </c>
      <c r="T75" t="s">
        <v>2058</v>
      </c>
    </row>
    <row r="76" spans="1:20" x14ac:dyDescent="0.35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5">
        <f t="shared" si="4"/>
        <v>1.2246153846153847</v>
      </c>
      <c r="G76" s="4" t="s">
        <v>22</v>
      </c>
      <c r="H76">
        <v>85</v>
      </c>
      <c r="I76" s="6">
        <f t="shared" si="5"/>
        <v>56.188235294117646</v>
      </c>
      <c r="J76" t="s">
        <v>42</v>
      </c>
      <c r="K76" t="s">
        <v>43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150</v>
      </c>
      <c r="S76" t="s">
        <v>2035</v>
      </c>
      <c r="T76" t="s">
        <v>2057</v>
      </c>
    </row>
    <row r="77" spans="1:20" x14ac:dyDescent="0.35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5">
        <f t="shared" si="4"/>
        <v>1.5057731958762886</v>
      </c>
      <c r="G77" s="4" t="s">
        <v>22</v>
      </c>
      <c r="H77">
        <v>170</v>
      </c>
      <c r="I77" s="6">
        <f t="shared" si="5"/>
        <v>85.917647058823533</v>
      </c>
      <c r="J77" t="s">
        <v>23</v>
      </c>
      <c r="K77" t="s">
        <v>24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124</v>
      </c>
      <c r="S77" t="s">
        <v>2054</v>
      </c>
      <c r="T77" t="s">
        <v>2055</v>
      </c>
    </row>
    <row r="78" spans="1:20" x14ac:dyDescent="0.35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5">
        <f t="shared" si="4"/>
        <v>0.78106590724165992</v>
      </c>
      <c r="G78" s="4" t="s">
        <v>16</v>
      </c>
      <c r="H78">
        <v>1684</v>
      </c>
      <c r="I78" s="6">
        <f t="shared" si="5"/>
        <v>57.00296912114014</v>
      </c>
      <c r="J78" t="s">
        <v>23</v>
      </c>
      <c r="K78" t="s">
        <v>24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35</v>
      </c>
      <c r="S78" t="s">
        <v>2039</v>
      </c>
      <c r="T78" t="s">
        <v>2040</v>
      </c>
    </row>
    <row r="79" spans="1:20" x14ac:dyDescent="0.35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5">
        <f t="shared" si="4"/>
        <v>0.46947368421052632</v>
      </c>
      <c r="G79" s="4" t="s">
        <v>16</v>
      </c>
      <c r="H79">
        <v>56</v>
      </c>
      <c r="I79" s="6">
        <f t="shared" si="5"/>
        <v>79.642857142857139</v>
      </c>
      <c r="J79" t="s">
        <v>23</v>
      </c>
      <c r="K79" t="s">
        <v>24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73</v>
      </c>
      <c r="S79" t="s">
        <v>2041</v>
      </c>
      <c r="T79" t="s">
        <v>2049</v>
      </c>
    </row>
    <row r="80" spans="1:20" x14ac:dyDescent="0.35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5">
        <f t="shared" si="4"/>
        <v>3.008</v>
      </c>
      <c r="G80" s="4" t="s">
        <v>22</v>
      </c>
      <c r="H80">
        <v>330</v>
      </c>
      <c r="I80" s="6">
        <f t="shared" si="5"/>
        <v>41.018181818181816</v>
      </c>
      <c r="J80" t="s">
        <v>23</v>
      </c>
      <c r="K80" t="s">
        <v>24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208</v>
      </c>
      <c r="S80" t="s">
        <v>2047</v>
      </c>
      <c r="T80" t="s">
        <v>2059</v>
      </c>
    </row>
    <row r="81" spans="1:20" x14ac:dyDescent="0.35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5">
        <f t="shared" si="4"/>
        <v>0.6959861591695502</v>
      </c>
      <c r="G81" s="4" t="s">
        <v>16</v>
      </c>
      <c r="H81">
        <v>838</v>
      </c>
      <c r="I81" s="6">
        <f t="shared" si="5"/>
        <v>48.004773269689736</v>
      </c>
      <c r="J81" t="s">
        <v>23</v>
      </c>
      <c r="K81" t="s">
        <v>24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35</v>
      </c>
      <c r="S81" t="s">
        <v>2039</v>
      </c>
      <c r="T81" t="s">
        <v>2040</v>
      </c>
    </row>
    <row r="82" spans="1:20" x14ac:dyDescent="0.35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5">
        <f t="shared" si="4"/>
        <v>6.374545454545455</v>
      </c>
      <c r="G82" s="4" t="s">
        <v>22</v>
      </c>
      <c r="H82">
        <v>127</v>
      </c>
      <c r="I82" s="6">
        <f t="shared" si="5"/>
        <v>55.212598425196852</v>
      </c>
      <c r="J82" t="s">
        <v>23</v>
      </c>
      <c r="K82" t="s">
        <v>24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91</v>
      </c>
      <c r="S82" t="s">
        <v>2050</v>
      </c>
      <c r="T82" t="s">
        <v>2051</v>
      </c>
    </row>
    <row r="83" spans="1:20" x14ac:dyDescent="0.35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5">
        <f t="shared" si="4"/>
        <v>2.253392857142857</v>
      </c>
      <c r="G83" s="4" t="s">
        <v>22</v>
      </c>
      <c r="H83">
        <v>411</v>
      </c>
      <c r="I83" s="6">
        <f t="shared" si="5"/>
        <v>92.109489051094897</v>
      </c>
      <c r="J83" t="s">
        <v>23</v>
      </c>
      <c r="K83" t="s">
        <v>24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25</v>
      </c>
      <c r="S83" t="s">
        <v>2035</v>
      </c>
      <c r="T83" t="s">
        <v>2036</v>
      </c>
    </row>
    <row r="84" spans="1:20" x14ac:dyDescent="0.35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5">
        <f t="shared" si="4"/>
        <v>14.973000000000001</v>
      </c>
      <c r="G84" s="4" t="s">
        <v>22</v>
      </c>
      <c r="H84">
        <v>180</v>
      </c>
      <c r="I84" s="6">
        <f t="shared" si="5"/>
        <v>83.183333333333337</v>
      </c>
      <c r="J84" t="s">
        <v>42</v>
      </c>
      <c r="K84" t="s">
        <v>43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91</v>
      </c>
      <c r="S84" t="s">
        <v>2050</v>
      </c>
      <c r="T84" t="s">
        <v>2051</v>
      </c>
    </row>
    <row r="85" spans="1:20" x14ac:dyDescent="0.35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5">
        <f t="shared" si="4"/>
        <v>0.37590225563909774</v>
      </c>
      <c r="G85" s="4" t="s">
        <v>16</v>
      </c>
      <c r="H85">
        <v>1000</v>
      </c>
      <c r="I85" s="6">
        <f t="shared" si="5"/>
        <v>39.996000000000002</v>
      </c>
      <c r="J85" t="s">
        <v>23</v>
      </c>
      <c r="K85" t="s">
        <v>24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52</v>
      </c>
      <c r="S85" t="s">
        <v>2035</v>
      </c>
      <c r="T85" t="s">
        <v>2043</v>
      </c>
    </row>
    <row r="86" spans="1:20" x14ac:dyDescent="0.35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5">
        <f t="shared" si="4"/>
        <v>1.3236942675159236</v>
      </c>
      <c r="G86" s="4" t="s">
        <v>22</v>
      </c>
      <c r="H86">
        <v>374</v>
      </c>
      <c r="I86" s="6">
        <f t="shared" si="5"/>
        <v>111.1336898395722</v>
      </c>
      <c r="J86" t="s">
        <v>23</v>
      </c>
      <c r="K86" t="s">
        <v>24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67</v>
      </c>
      <c r="S86" t="s">
        <v>2037</v>
      </c>
      <c r="T86" t="s">
        <v>2046</v>
      </c>
    </row>
    <row r="87" spans="1:20" x14ac:dyDescent="0.35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5">
        <f t="shared" si="4"/>
        <v>1.3122448979591836</v>
      </c>
      <c r="G87" s="4" t="s">
        <v>22</v>
      </c>
      <c r="H87">
        <v>71</v>
      </c>
      <c r="I87" s="6">
        <f t="shared" si="5"/>
        <v>90.563380281690144</v>
      </c>
      <c r="J87" t="s">
        <v>28</v>
      </c>
      <c r="K87" t="s">
        <v>29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62</v>
      </c>
      <c r="S87" t="s">
        <v>2035</v>
      </c>
      <c r="T87" t="s">
        <v>2045</v>
      </c>
    </row>
    <row r="88" spans="1:20" x14ac:dyDescent="0.35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5">
        <f t="shared" si="4"/>
        <v>1.6763513513513513</v>
      </c>
      <c r="G88" s="4" t="s">
        <v>22</v>
      </c>
      <c r="H88">
        <v>203</v>
      </c>
      <c r="I88" s="6">
        <f t="shared" si="5"/>
        <v>61.108374384236456</v>
      </c>
      <c r="J88" t="s">
        <v>23</v>
      </c>
      <c r="K88" t="s">
        <v>24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35</v>
      </c>
      <c r="S88" t="s">
        <v>2039</v>
      </c>
      <c r="T88" t="s">
        <v>2040</v>
      </c>
    </row>
    <row r="89" spans="1:20" x14ac:dyDescent="0.35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5">
        <f t="shared" si="4"/>
        <v>0.6198488664987406</v>
      </c>
      <c r="G89" s="4" t="s">
        <v>16</v>
      </c>
      <c r="H89">
        <v>1482</v>
      </c>
      <c r="I89" s="6">
        <f t="shared" si="5"/>
        <v>83.022941970310384</v>
      </c>
      <c r="J89" t="s">
        <v>28</v>
      </c>
      <c r="K89" t="s">
        <v>29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25</v>
      </c>
      <c r="S89" t="s">
        <v>2035</v>
      </c>
      <c r="T89" t="s">
        <v>2036</v>
      </c>
    </row>
    <row r="90" spans="1:20" x14ac:dyDescent="0.35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5">
        <f t="shared" si="4"/>
        <v>2.6074999999999999</v>
      </c>
      <c r="G90" s="4" t="s">
        <v>22</v>
      </c>
      <c r="H90">
        <v>113</v>
      </c>
      <c r="I90" s="6">
        <f t="shared" si="5"/>
        <v>110.76106194690266</v>
      </c>
      <c r="J90" t="s">
        <v>23</v>
      </c>
      <c r="K90" t="s">
        <v>24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208</v>
      </c>
      <c r="S90" t="s">
        <v>2047</v>
      </c>
      <c r="T90" t="s">
        <v>2059</v>
      </c>
    </row>
    <row r="91" spans="1:20" x14ac:dyDescent="0.35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5">
        <f t="shared" si="4"/>
        <v>2.5258823529411765</v>
      </c>
      <c r="G91" s="4" t="s">
        <v>22</v>
      </c>
      <c r="H91">
        <v>96</v>
      </c>
      <c r="I91" s="6">
        <f t="shared" si="5"/>
        <v>89.458333333333329</v>
      </c>
      <c r="J91" t="s">
        <v>23</v>
      </c>
      <c r="K91" t="s">
        <v>24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35</v>
      </c>
      <c r="S91" t="s">
        <v>2039</v>
      </c>
      <c r="T91" t="s">
        <v>2040</v>
      </c>
    </row>
    <row r="92" spans="1:20" x14ac:dyDescent="0.35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5">
        <f t="shared" si="4"/>
        <v>0.7861538461538462</v>
      </c>
      <c r="G92" s="4" t="s">
        <v>16</v>
      </c>
      <c r="H92">
        <v>106</v>
      </c>
      <c r="I92" s="6">
        <f t="shared" si="5"/>
        <v>57.849056603773583</v>
      </c>
      <c r="J92" t="s">
        <v>23</v>
      </c>
      <c r="K92" t="s">
        <v>24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35</v>
      </c>
      <c r="S92" t="s">
        <v>2039</v>
      </c>
      <c r="T92" t="s">
        <v>2040</v>
      </c>
    </row>
    <row r="93" spans="1:20" x14ac:dyDescent="0.35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5">
        <f t="shared" si="4"/>
        <v>0.48404406999351912</v>
      </c>
      <c r="G93" s="4" t="s">
        <v>16</v>
      </c>
      <c r="H93">
        <v>679</v>
      </c>
      <c r="I93" s="6">
        <f t="shared" si="5"/>
        <v>109.99705449189985</v>
      </c>
      <c r="J93" t="s">
        <v>109</v>
      </c>
      <c r="K93" t="s">
        <v>110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208</v>
      </c>
      <c r="S93" t="s">
        <v>2047</v>
      </c>
      <c r="T93" t="s">
        <v>2059</v>
      </c>
    </row>
    <row r="94" spans="1:20" x14ac:dyDescent="0.35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5">
        <f t="shared" si="4"/>
        <v>2.5887500000000001</v>
      </c>
      <c r="G94" s="4" t="s">
        <v>22</v>
      </c>
      <c r="H94">
        <v>498</v>
      </c>
      <c r="I94" s="6">
        <f t="shared" si="5"/>
        <v>103.96586345381526</v>
      </c>
      <c r="J94" t="s">
        <v>100</v>
      </c>
      <c r="K94" t="s">
        <v>101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91</v>
      </c>
      <c r="S94" t="s">
        <v>2050</v>
      </c>
      <c r="T94" t="s">
        <v>2051</v>
      </c>
    </row>
    <row r="95" spans="1:20" x14ac:dyDescent="0.35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5">
        <f t="shared" si="4"/>
        <v>0.60548713235294116</v>
      </c>
      <c r="G95" s="4" t="s">
        <v>76</v>
      </c>
      <c r="H95">
        <v>610</v>
      </c>
      <c r="I95" s="6">
        <f t="shared" si="5"/>
        <v>107.99508196721311</v>
      </c>
      <c r="J95" t="s">
        <v>23</v>
      </c>
      <c r="K95" t="s">
        <v>24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35</v>
      </c>
      <c r="S95" t="s">
        <v>2039</v>
      </c>
      <c r="T95" t="s">
        <v>2040</v>
      </c>
    </row>
    <row r="96" spans="1:20" x14ac:dyDescent="0.35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5">
        <f t="shared" si="4"/>
        <v>3.036896551724138</v>
      </c>
      <c r="G96" s="4" t="s">
        <v>22</v>
      </c>
      <c r="H96">
        <v>180</v>
      </c>
      <c r="I96" s="6">
        <f t="shared" si="5"/>
        <v>48.927777777777777</v>
      </c>
      <c r="J96" t="s">
        <v>42</v>
      </c>
      <c r="K96" t="s">
        <v>43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30</v>
      </c>
      <c r="S96" t="s">
        <v>2037</v>
      </c>
      <c r="T96" t="s">
        <v>2038</v>
      </c>
    </row>
    <row r="97" spans="1:20" ht="29" x14ac:dyDescent="0.35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5">
        <f t="shared" si="4"/>
        <v>1.1299999999999999</v>
      </c>
      <c r="G97" s="4" t="s">
        <v>22</v>
      </c>
      <c r="H97">
        <v>27</v>
      </c>
      <c r="I97" s="6">
        <f t="shared" si="5"/>
        <v>37.666666666666664</v>
      </c>
      <c r="J97" t="s">
        <v>23</v>
      </c>
      <c r="K97" t="s">
        <v>24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44</v>
      </c>
      <c r="S97" t="s">
        <v>2041</v>
      </c>
      <c r="T97" t="s">
        <v>2042</v>
      </c>
    </row>
    <row r="98" spans="1:20" x14ac:dyDescent="0.35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5">
        <f t="shared" si="4"/>
        <v>2.1737876614060259</v>
      </c>
      <c r="G98" s="4" t="s">
        <v>22</v>
      </c>
      <c r="H98">
        <v>2331</v>
      </c>
      <c r="I98" s="6">
        <f t="shared" si="5"/>
        <v>64.999141999141997</v>
      </c>
      <c r="J98" t="s">
        <v>23</v>
      </c>
      <c r="K98" t="s">
        <v>24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35</v>
      </c>
      <c r="S98" t="s">
        <v>2039</v>
      </c>
      <c r="T98" t="s">
        <v>2040</v>
      </c>
    </row>
    <row r="99" spans="1:20" x14ac:dyDescent="0.35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5">
        <f t="shared" si="4"/>
        <v>9.2669230769230762</v>
      </c>
      <c r="G99" s="4" t="s">
        <v>22</v>
      </c>
      <c r="H99">
        <v>113</v>
      </c>
      <c r="I99" s="6">
        <f t="shared" si="5"/>
        <v>106.61061946902655</v>
      </c>
      <c r="J99" t="s">
        <v>23</v>
      </c>
      <c r="K99" t="s">
        <v>24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19</v>
      </c>
      <c r="S99" t="s">
        <v>2033</v>
      </c>
      <c r="T99" t="s">
        <v>2034</v>
      </c>
    </row>
    <row r="100" spans="1:20" x14ac:dyDescent="0.35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5">
        <f t="shared" si="4"/>
        <v>0.33692229038854804</v>
      </c>
      <c r="G100" s="4" t="s">
        <v>16</v>
      </c>
      <c r="H100">
        <v>1220</v>
      </c>
      <c r="I100" s="6">
        <f t="shared" si="5"/>
        <v>27.009016393442622</v>
      </c>
      <c r="J100" t="s">
        <v>28</v>
      </c>
      <c r="K100" t="s">
        <v>29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91</v>
      </c>
      <c r="S100" t="s">
        <v>2050</v>
      </c>
      <c r="T100" t="s">
        <v>2051</v>
      </c>
    </row>
    <row r="101" spans="1:20" x14ac:dyDescent="0.35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5">
        <f t="shared" si="4"/>
        <v>1.9672368421052631</v>
      </c>
      <c r="G101" s="4" t="s">
        <v>22</v>
      </c>
      <c r="H101">
        <v>164</v>
      </c>
      <c r="I101" s="6">
        <f t="shared" si="5"/>
        <v>91.16463414634147</v>
      </c>
      <c r="J101" t="s">
        <v>23</v>
      </c>
      <c r="K101" t="s">
        <v>24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35</v>
      </c>
      <c r="S101" t="s">
        <v>2039</v>
      </c>
      <c r="T101" t="s">
        <v>2040</v>
      </c>
    </row>
    <row r="102" spans="1:20" x14ac:dyDescent="0.35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5">
        <f t="shared" si="4"/>
        <v>0.01</v>
      </c>
      <c r="G102" s="4" t="s">
        <v>16</v>
      </c>
      <c r="H102">
        <v>1</v>
      </c>
      <c r="I102" s="6">
        <f t="shared" si="5"/>
        <v>1</v>
      </c>
      <c r="J102" t="s">
        <v>23</v>
      </c>
      <c r="K102" t="s">
        <v>24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35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5">
        <f t="shared" si="4"/>
        <v>10.214444444444444</v>
      </c>
      <c r="G103" s="4" t="s">
        <v>22</v>
      </c>
      <c r="H103">
        <v>164</v>
      </c>
      <c r="I103" s="6">
        <f t="shared" si="5"/>
        <v>56.054878048780488</v>
      </c>
      <c r="J103" t="s">
        <v>23</v>
      </c>
      <c r="K103" t="s">
        <v>24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52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5">
        <f t="shared" si="4"/>
        <v>2.8167567567567566</v>
      </c>
      <c r="G104" s="4" t="s">
        <v>22</v>
      </c>
      <c r="H104">
        <v>336</v>
      </c>
      <c r="I104" s="6">
        <f t="shared" si="5"/>
        <v>31.017857142857142</v>
      </c>
      <c r="J104" t="s">
        <v>23</v>
      </c>
      <c r="K104" t="s">
        <v>24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67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5">
        <f t="shared" si="4"/>
        <v>0.24610000000000001</v>
      </c>
      <c r="G105" s="4" t="s">
        <v>16</v>
      </c>
      <c r="H105">
        <v>37</v>
      </c>
      <c r="I105" s="6">
        <f t="shared" si="5"/>
        <v>66.513513513513516</v>
      </c>
      <c r="J105" t="s">
        <v>109</v>
      </c>
      <c r="K105" t="s">
        <v>110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52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5">
        <f t="shared" si="4"/>
        <v>1.4314010067114094</v>
      </c>
      <c r="G106" s="4" t="s">
        <v>22</v>
      </c>
      <c r="H106">
        <v>1917</v>
      </c>
      <c r="I106" s="6">
        <f t="shared" si="5"/>
        <v>89.005216484089729</v>
      </c>
      <c r="J106" t="s">
        <v>23</v>
      </c>
      <c r="K106" t="s">
        <v>24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62</v>
      </c>
      <c r="S106" t="s">
        <v>2035</v>
      </c>
      <c r="T106" t="s">
        <v>2045</v>
      </c>
    </row>
    <row r="107" spans="1:20" x14ac:dyDescent="0.35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5">
        <f t="shared" si="4"/>
        <v>1.4454411764705883</v>
      </c>
      <c r="G107" s="4" t="s">
        <v>22</v>
      </c>
      <c r="H107">
        <v>95</v>
      </c>
      <c r="I107" s="6">
        <f t="shared" si="5"/>
        <v>103.46315789473684</v>
      </c>
      <c r="J107" t="s">
        <v>23</v>
      </c>
      <c r="K107" t="s">
        <v>24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30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5">
        <f t="shared" si="4"/>
        <v>3.5912820512820511</v>
      </c>
      <c r="G108" s="4" t="s">
        <v>22</v>
      </c>
      <c r="H108">
        <v>147</v>
      </c>
      <c r="I108" s="6">
        <f t="shared" si="5"/>
        <v>95.278911564625844</v>
      </c>
      <c r="J108" t="s">
        <v>23</v>
      </c>
      <c r="K108" t="s">
        <v>24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35</v>
      </c>
      <c r="S108" t="s">
        <v>2039</v>
      </c>
      <c r="T108" t="s">
        <v>2040</v>
      </c>
    </row>
    <row r="109" spans="1:20" x14ac:dyDescent="0.35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5">
        <f t="shared" si="4"/>
        <v>1.8648571428571428</v>
      </c>
      <c r="G109" s="4" t="s">
        <v>22</v>
      </c>
      <c r="H109">
        <v>86</v>
      </c>
      <c r="I109" s="6">
        <f t="shared" si="5"/>
        <v>75.895348837209298</v>
      </c>
      <c r="J109" t="s">
        <v>23</v>
      </c>
      <c r="K109" t="s">
        <v>24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35</v>
      </c>
      <c r="S109" t="s">
        <v>2039</v>
      </c>
      <c r="T109" t="s">
        <v>2040</v>
      </c>
    </row>
    <row r="110" spans="1:20" x14ac:dyDescent="0.35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5">
        <f t="shared" si="4"/>
        <v>5.9526666666666666</v>
      </c>
      <c r="G110" s="4" t="s">
        <v>22</v>
      </c>
      <c r="H110">
        <v>83</v>
      </c>
      <c r="I110" s="6">
        <f t="shared" si="5"/>
        <v>107.57831325301204</v>
      </c>
      <c r="J110" t="s">
        <v>23</v>
      </c>
      <c r="K110" t="s">
        <v>24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44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5">
        <f t="shared" si="4"/>
        <v>0.5921153846153846</v>
      </c>
      <c r="G111" s="4" t="s">
        <v>16</v>
      </c>
      <c r="H111">
        <v>60</v>
      </c>
      <c r="I111" s="6">
        <f t="shared" si="5"/>
        <v>51.31666666666667</v>
      </c>
      <c r="J111" t="s">
        <v>23</v>
      </c>
      <c r="K111" t="s">
        <v>24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271</v>
      </c>
      <c r="S111" t="s">
        <v>2041</v>
      </c>
      <c r="T111" t="s">
        <v>2060</v>
      </c>
    </row>
    <row r="112" spans="1:20" ht="29" x14ac:dyDescent="0.35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5">
        <f t="shared" si="4"/>
        <v>0.14962780898876404</v>
      </c>
      <c r="G112" s="4" t="s">
        <v>16</v>
      </c>
      <c r="H112">
        <v>296</v>
      </c>
      <c r="I112" s="6">
        <f t="shared" si="5"/>
        <v>71.983108108108112</v>
      </c>
      <c r="J112" t="s">
        <v>23</v>
      </c>
      <c r="K112" t="s">
        <v>24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19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5">
        <f t="shared" si="4"/>
        <v>1.1995602605863191</v>
      </c>
      <c r="G113" s="4" t="s">
        <v>22</v>
      </c>
      <c r="H113">
        <v>676</v>
      </c>
      <c r="I113" s="6">
        <f t="shared" si="5"/>
        <v>108.95414201183432</v>
      </c>
      <c r="J113" t="s">
        <v>23</v>
      </c>
      <c r="K113" t="s">
        <v>24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135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5">
        <f t="shared" si="4"/>
        <v>2.6882978723404256</v>
      </c>
      <c r="G114" s="4" t="s">
        <v>22</v>
      </c>
      <c r="H114">
        <v>361</v>
      </c>
      <c r="I114" s="6">
        <f t="shared" si="5"/>
        <v>35</v>
      </c>
      <c r="J114" t="s">
        <v>28</v>
      </c>
      <c r="K114" t="s">
        <v>29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30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5">
        <f t="shared" si="4"/>
        <v>3.7687878787878786</v>
      </c>
      <c r="G115" s="4" t="s">
        <v>22</v>
      </c>
      <c r="H115">
        <v>131</v>
      </c>
      <c r="I115" s="6">
        <f t="shared" si="5"/>
        <v>94.938931297709928</v>
      </c>
      <c r="J115" t="s">
        <v>23</v>
      </c>
      <c r="K115" t="s">
        <v>24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19</v>
      </c>
      <c r="S115" t="s">
        <v>2033</v>
      </c>
      <c r="T115" t="s">
        <v>2034</v>
      </c>
    </row>
    <row r="116" spans="1:20" x14ac:dyDescent="0.35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5">
        <f t="shared" si="4"/>
        <v>7.2715789473684209</v>
      </c>
      <c r="G116" s="4" t="s">
        <v>22</v>
      </c>
      <c r="H116">
        <v>126</v>
      </c>
      <c r="I116" s="6">
        <f t="shared" si="5"/>
        <v>109.65079365079364</v>
      </c>
      <c r="J116" t="s">
        <v>23</v>
      </c>
      <c r="K116" t="s">
        <v>24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67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5">
        <f t="shared" si="4"/>
        <v>0.87211757648470301</v>
      </c>
      <c r="G117" s="4" t="s">
        <v>16</v>
      </c>
      <c r="H117">
        <v>3304</v>
      </c>
      <c r="I117" s="6">
        <f t="shared" si="5"/>
        <v>44.001815980629537</v>
      </c>
      <c r="J117" t="s">
        <v>109</v>
      </c>
      <c r="K117" t="s">
        <v>110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121</v>
      </c>
      <c r="S117" t="s">
        <v>2047</v>
      </c>
      <c r="T117" t="s">
        <v>2053</v>
      </c>
    </row>
    <row r="118" spans="1:20" x14ac:dyDescent="0.35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5">
        <f t="shared" si="4"/>
        <v>0.88</v>
      </c>
      <c r="G118" s="4" t="s">
        <v>16</v>
      </c>
      <c r="H118">
        <v>73</v>
      </c>
      <c r="I118" s="6">
        <f t="shared" si="5"/>
        <v>86.794520547945211</v>
      </c>
      <c r="J118" t="s">
        <v>23</v>
      </c>
      <c r="K118" t="s">
        <v>24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35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5">
        <f t="shared" si="4"/>
        <v>1.7393877551020409</v>
      </c>
      <c r="G119" s="4" t="s">
        <v>22</v>
      </c>
      <c r="H119">
        <v>275</v>
      </c>
      <c r="I119" s="6">
        <f t="shared" si="5"/>
        <v>30.992727272727272</v>
      </c>
      <c r="J119" t="s">
        <v>23</v>
      </c>
      <c r="K119" t="s">
        <v>24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271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5">
        <f t="shared" si="4"/>
        <v>1.1761111111111111</v>
      </c>
      <c r="G120" s="4" t="s">
        <v>22</v>
      </c>
      <c r="H120">
        <v>67</v>
      </c>
      <c r="I120" s="6">
        <f t="shared" si="5"/>
        <v>94.791044776119406</v>
      </c>
      <c r="J120" t="s">
        <v>23</v>
      </c>
      <c r="K120" t="s">
        <v>24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124</v>
      </c>
      <c r="S120" t="s">
        <v>2054</v>
      </c>
      <c r="T120" t="s">
        <v>2055</v>
      </c>
    </row>
    <row r="121" spans="1:20" ht="29" x14ac:dyDescent="0.35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5">
        <f t="shared" si="4"/>
        <v>2.1496</v>
      </c>
      <c r="G121" s="4" t="s">
        <v>22</v>
      </c>
      <c r="H121">
        <v>154</v>
      </c>
      <c r="I121" s="6">
        <f t="shared" si="5"/>
        <v>69.79220779220779</v>
      </c>
      <c r="J121" t="s">
        <v>23</v>
      </c>
      <c r="K121" t="s">
        <v>24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44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5">
        <f t="shared" si="4"/>
        <v>1.4949667110519307</v>
      </c>
      <c r="G122" s="4" t="s">
        <v>22</v>
      </c>
      <c r="H122">
        <v>1782</v>
      </c>
      <c r="I122" s="6">
        <f t="shared" si="5"/>
        <v>63.003367003367003</v>
      </c>
      <c r="J122" t="s">
        <v>23</v>
      </c>
      <c r="K122" t="s">
        <v>24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294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5">
        <f t="shared" si="4"/>
        <v>2.1933995584988963</v>
      </c>
      <c r="G123" s="4" t="s">
        <v>22</v>
      </c>
      <c r="H123">
        <v>903</v>
      </c>
      <c r="I123" s="6">
        <f t="shared" si="5"/>
        <v>110.0343300110742</v>
      </c>
      <c r="J123" t="s">
        <v>23</v>
      </c>
      <c r="K123" t="s">
        <v>24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91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5">
        <f t="shared" si="4"/>
        <v>0.64367690058479532</v>
      </c>
      <c r="G124" s="4" t="s">
        <v>16</v>
      </c>
      <c r="H124">
        <v>3387</v>
      </c>
      <c r="I124" s="6">
        <f t="shared" si="5"/>
        <v>25.997933274284026</v>
      </c>
      <c r="J124" t="s">
        <v>23</v>
      </c>
      <c r="K124" t="s">
        <v>24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121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5">
        <f t="shared" si="4"/>
        <v>0.18622397298818233</v>
      </c>
      <c r="G125" s="4" t="s">
        <v>16</v>
      </c>
      <c r="H125">
        <v>662</v>
      </c>
      <c r="I125" s="6">
        <f t="shared" si="5"/>
        <v>49.987915407854985</v>
      </c>
      <c r="J125" t="s">
        <v>17</v>
      </c>
      <c r="K125" t="s">
        <v>18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35</v>
      </c>
      <c r="S125" t="s">
        <v>2039</v>
      </c>
      <c r="T125" t="s">
        <v>2040</v>
      </c>
    </row>
    <row r="126" spans="1:20" x14ac:dyDescent="0.35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5">
        <f t="shared" si="4"/>
        <v>3.6776923076923076</v>
      </c>
      <c r="G126" s="4" t="s">
        <v>22</v>
      </c>
      <c r="H126">
        <v>94</v>
      </c>
      <c r="I126" s="6">
        <f t="shared" si="5"/>
        <v>101.72340425531915</v>
      </c>
      <c r="J126" t="s">
        <v>109</v>
      </c>
      <c r="K126" t="s">
        <v>110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124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5">
        <f t="shared" si="4"/>
        <v>1.5990566037735849</v>
      </c>
      <c r="G127" s="4" t="s">
        <v>22</v>
      </c>
      <c r="H127">
        <v>180</v>
      </c>
      <c r="I127" s="6">
        <f t="shared" si="5"/>
        <v>47.083333333333336</v>
      </c>
      <c r="J127" t="s">
        <v>23</v>
      </c>
      <c r="K127" t="s">
        <v>24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35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5">
        <f t="shared" si="4"/>
        <v>0.38633185349611543</v>
      </c>
      <c r="G128" s="4" t="s">
        <v>16</v>
      </c>
      <c r="H128">
        <v>774</v>
      </c>
      <c r="I128" s="6">
        <f t="shared" si="5"/>
        <v>89.944444444444443</v>
      </c>
      <c r="J128" t="s">
        <v>23</v>
      </c>
      <c r="K128" t="s">
        <v>24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35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5">
        <f t="shared" si="4"/>
        <v>0.51421511627906979</v>
      </c>
      <c r="G129" s="4" t="s">
        <v>16</v>
      </c>
      <c r="H129">
        <v>672</v>
      </c>
      <c r="I129" s="6">
        <f t="shared" si="5"/>
        <v>78.96875</v>
      </c>
      <c r="J129" t="s">
        <v>17</v>
      </c>
      <c r="K129" t="s">
        <v>18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35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5">
        <f t="shared" ref="F130:F193" si="8">E130/D130</f>
        <v>0.60334277620396604</v>
      </c>
      <c r="G130" s="4" t="s">
        <v>76</v>
      </c>
      <c r="H130">
        <v>532</v>
      </c>
      <c r="I130" s="6">
        <f t="shared" si="5"/>
        <v>80.067669172932327</v>
      </c>
      <c r="J130" t="s">
        <v>23</v>
      </c>
      <c r="K130" t="s">
        <v>24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25</v>
      </c>
      <c r="S130" t="s">
        <v>2035</v>
      </c>
      <c r="T130" t="s">
        <v>2036</v>
      </c>
    </row>
    <row r="131" spans="1:20" x14ac:dyDescent="0.35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5">
        <f t="shared" si="8"/>
        <v>3.2026936026936029E-2</v>
      </c>
      <c r="G131" s="4" t="s">
        <v>76</v>
      </c>
      <c r="H131">
        <v>55</v>
      </c>
      <c r="I131" s="6">
        <f t="shared" ref="I131:I194" si="9">IFERROR(E131/H131,0)</f>
        <v>86.472727272727269</v>
      </c>
      <c r="J131" t="s">
        <v>28</v>
      </c>
      <c r="K131" t="s">
        <v>29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19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5">
        <f t="shared" si="8"/>
        <v>1.5546875</v>
      </c>
      <c r="G132" s="4" t="s">
        <v>22</v>
      </c>
      <c r="H132">
        <v>533</v>
      </c>
      <c r="I132" s="6">
        <f t="shared" si="9"/>
        <v>28.001876172607879</v>
      </c>
      <c r="J132" t="s">
        <v>38</v>
      </c>
      <c r="K132" t="s">
        <v>39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55</v>
      </c>
      <c r="S132" t="s">
        <v>2041</v>
      </c>
      <c r="T132" t="s">
        <v>2044</v>
      </c>
    </row>
    <row r="133" spans="1:20" x14ac:dyDescent="0.35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5">
        <f t="shared" si="8"/>
        <v>1.0085974499089254</v>
      </c>
      <c r="G133" s="4" t="s">
        <v>22</v>
      </c>
      <c r="H133">
        <v>2443</v>
      </c>
      <c r="I133" s="6">
        <f t="shared" si="9"/>
        <v>67.996725337699544</v>
      </c>
      <c r="J133" t="s">
        <v>42</v>
      </c>
      <c r="K133" t="s">
        <v>43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30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5">
        <f t="shared" si="8"/>
        <v>1.1618181818181819</v>
      </c>
      <c r="G134" s="4" t="s">
        <v>22</v>
      </c>
      <c r="H134">
        <v>89</v>
      </c>
      <c r="I134" s="6">
        <f t="shared" si="9"/>
        <v>43.078651685393261</v>
      </c>
      <c r="J134" t="s">
        <v>23</v>
      </c>
      <c r="K134" t="s">
        <v>24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35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5">
        <f t="shared" si="8"/>
        <v>3.1077777777777778</v>
      </c>
      <c r="G135" s="4" t="s">
        <v>22</v>
      </c>
      <c r="H135">
        <v>159</v>
      </c>
      <c r="I135" s="6">
        <f t="shared" si="9"/>
        <v>87.95597484276729</v>
      </c>
      <c r="J135" t="s">
        <v>23</v>
      </c>
      <c r="K135" t="s">
        <v>24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321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5">
        <f t="shared" si="8"/>
        <v>0.89736683417085428</v>
      </c>
      <c r="G136" s="4" t="s">
        <v>16</v>
      </c>
      <c r="H136">
        <v>940</v>
      </c>
      <c r="I136" s="6">
        <f t="shared" si="9"/>
        <v>94.987234042553197</v>
      </c>
      <c r="J136" t="s">
        <v>100</v>
      </c>
      <c r="K136" t="s">
        <v>101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44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5">
        <f t="shared" si="8"/>
        <v>0.71272727272727276</v>
      </c>
      <c r="G137" s="4" t="s">
        <v>16</v>
      </c>
      <c r="H137">
        <v>117</v>
      </c>
      <c r="I137" s="6">
        <f t="shared" si="9"/>
        <v>46.905982905982903</v>
      </c>
      <c r="J137" t="s">
        <v>23</v>
      </c>
      <c r="K137" t="s">
        <v>24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35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5">
        <f t="shared" si="8"/>
        <v>3.2862318840579711E-2</v>
      </c>
      <c r="G138" s="4" t="s">
        <v>76</v>
      </c>
      <c r="H138">
        <v>58</v>
      </c>
      <c r="I138" s="6">
        <f t="shared" si="9"/>
        <v>46.913793103448278</v>
      </c>
      <c r="J138" t="s">
        <v>23</v>
      </c>
      <c r="K138" t="s">
        <v>24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55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5">
        <f t="shared" si="8"/>
        <v>2.617777777777778</v>
      </c>
      <c r="G139" s="4" t="s">
        <v>22</v>
      </c>
      <c r="H139">
        <v>50</v>
      </c>
      <c r="I139" s="6">
        <f t="shared" si="9"/>
        <v>94.24</v>
      </c>
      <c r="J139" t="s">
        <v>23</v>
      </c>
      <c r="K139" t="s">
        <v>24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70</v>
      </c>
      <c r="S139" t="s">
        <v>2047</v>
      </c>
      <c r="T139" t="s">
        <v>2048</v>
      </c>
    </row>
    <row r="140" spans="1:20" x14ac:dyDescent="0.35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5">
        <f t="shared" si="8"/>
        <v>0.96</v>
      </c>
      <c r="G140" s="4" t="s">
        <v>16</v>
      </c>
      <c r="H140">
        <v>115</v>
      </c>
      <c r="I140" s="6">
        <f t="shared" si="9"/>
        <v>80.139130434782615</v>
      </c>
      <c r="J140" t="s">
        <v>23</v>
      </c>
      <c r="K140" t="s">
        <v>24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294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5">
        <f t="shared" si="8"/>
        <v>0.20896851248642778</v>
      </c>
      <c r="G141" s="4" t="s">
        <v>16</v>
      </c>
      <c r="H141">
        <v>326</v>
      </c>
      <c r="I141" s="6">
        <f t="shared" si="9"/>
        <v>59.036809815950917</v>
      </c>
      <c r="J141" t="s">
        <v>23</v>
      </c>
      <c r="K141" t="s">
        <v>24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67</v>
      </c>
      <c r="S141" t="s">
        <v>2037</v>
      </c>
      <c r="T141" t="s">
        <v>2046</v>
      </c>
    </row>
    <row r="142" spans="1:20" ht="29" x14ac:dyDescent="0.35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5">
        <f t="shared" si="8"/>
        <v>2.2316363636363636</v>
      </c>
      <c r="G142" s="4" t="s">
        <v>22</v>
      </c>
      <c r="H142">
        <v>186</v>
      </c>
      <c r="I142" s="6">
        <f t="shared" si="9"/>
        <v>65.989247311827953</v>
      </c>
      <c r="J142" t="s">
        <v>23</v>
      </c>
      <c r="K142" t="s">
        <v>24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44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5">
        <f t="shared" si="8"/>
        <v>1.0159097978227061</v>
      </c>
      <c r="G143" s="4" t="s">
        <v>22</v>
      </c>
      <c r="H143">
        <v>1071</v>
      </c>
      <c r="I143" s="6">
        <f t="shared" si="9"/>
        <v>60.992530345471522</v>
      </c>
      <c r="J143" t="s">
        <v>23</v>
      </c>
      <c r="K143" t="s">
        <v>24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30</v>
      </c>
      <c r="S143" t="s">
        <v>2037</v>
      </c>
      <c r="T143" t="s">
        <v>2038</v>
      </c>
    </row>
    <row r="144" spans="1:20" x14ac:dyDescent="0.35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5">
        <f t="shared" si="8"/>
        <v>2.3003999999999998</v>
      </c>
      <c r="G144" s="4" t="s">
        <v>22</v>
      </c>
      <c r="H144">
        <v>117</v>
      </c>
      <c r="I144" s="6">
        <f t="shared" si="9"/>
        <v>98.307692307692307</v>
      </c>
      <c r="J144" t="s">
        <v>23</v>
      </c>
      <c r="K144" t="s">
        <v>24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30</v>
      </c>
      <c r="S144" t="s">
        <v>2037</v>
      </c>
      <c r="T144" t="s">
        <v>2038</v>
      </c>
    </row>
    <row r="145" spans="1:20" x14ac:dyDescent="0.35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5">
        <f t="shared" si="8"/>
        <v>1.355925925925926</v>
      </c>
      <c r="G145" s="4" t="s">
        <v>22</v>
      </c>
      <c r="H145">
        <v>70</v>
      </c>
      <c r="I145" s="6">
        <f t="shared" si="9"/>
        <v>104.6</v>
      </c>
      <c r="J145" t="s">
        <v>23</v>
      </c>
      <c r="K145" t="s">
        <v>24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62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5">
        <f t="shared" si="8"/>
        <v>1.2909999999999999</v>
      </c>
      <c r="G146" s="4" t="s">
        <v>22</v>
      </c>
      <c r="H146">
        <v>135</v>
      </c>
      <c r="I146" s="6">
        <f t="shared" si="9"/>
        <v>86.066666666666663</v>
      </c>
      <c r="J146" t="s">
        <v>23</v>
      </c>
      <c r="K146" t="s">
        <v>24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35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5">
        <f t="shared" si="8"/>
        <v>2.3651200000000001</v>
      </c>
      <c r="G147" s="4" t="s">
        <v>22</v>
      </c>
      <c r="H147">
        <v>768</v>
      </c>
      <c r="I147" s="6">
        <f t="shared" si="9"/>
        <v>76.989583333333329</v>
      </c>
      <c r="J147" t="s">
        <v>100</v>
      </c>
      <c r="K147" t="s">
        <v>101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67</v>
      </c>
      <c r="S147" t="s">
        <v>2037</v>
      </c>
      <c r="T147" t="s">
        <v>2046</v>
      </c>
    </row>
    <row r="148" spans="1:20" ht="29" x14ac:dyDescent="0.35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5">
        <f t="shared" si="8"/>
        <v>0.17249999999999999</v>
      </c>
      <c r="G148" s="4" t="s">
        <v>76</v>
      </c>
      <c r="H148">
        <v>51</v>
      </c>
      <c r="I148" s="6">
        <f t="shared" si="9"/>
        <v>29.764705882352942</v>
      </c>
      <c r="J148" t="s">
        <v>23</v>
      </c>
      <c r="K148" t="s">
        <v>24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35</v>
      </c>
      <c r="S148" t="s">
        <v>2039</v>
      </c>
      <c r="T148" t="s">
        <v>2040</v>
      </c>
    </row>
    <row r="149" spans="1:20" x14ac:dyDescent="0.35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5">
        <f t="shared" si="8"/>
        <v>1.1249397590361445</v>
      </c>
      <c r="G149" s="4" t="s">
        <v>22</v>
      </c>
      <c r="H149">
        <v>199</v>
      </c>
      <c r="I149" s="6">
        <f t="shared" si="9"/>
        <v>46.91959798994975</v>
      </c>
      <c r="J149" t="s">
        <v>23</v>
      </c>
      <c r="K149" t="s">
        <v>24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35</v>
      </c>
      <c r="S149" t="s">
        <v>2039</v>
      </c>
      <c r="T149" t="s">
        <v>2040</v>
      </c>
    </row>
    <row r="150" spans="1:20" x14ac:dyDescent="0.35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5">
        <f t="shared" si="8"/>
        <v>1.2102150537634409</v>
      </c>
      <c r="G150" s="4" t="s">
        <v>22</v>
      </c>
      <c r="H150">
        <v>107</v>
      </c>
      <c r="I150" s="6">
        <f t="shared" si="9"/>
        <v>105.18691588785046</v>
      </c>
      <c r="J150" t="s">
        <v>23</v>
      </c>
      <c r="K150" t="s">
        <v>24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67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5">
        <f t="shared" si="8"/>
        <v>2.1987096774193549</v>
      </c>
      <c r="G151" s="4" t="s">
        <v>22</v>
      </c>
      <c r="H151">
        <v>195</v>
      </c>
      <c r="I151" s="6">
        <f t="shared" si="9"/>
        <v>69.907692307692301</v>
      </c>
      <c r="J151" t="s">
        <v>23</v>
      </c>
      <c r="K151" t="s">
        <v>24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62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5">
        <f t="shared" si="8"/>
        <v>0.01</v>
      </c>
      <c r="G152" s="4" t="s">
        <v>16</v>
      </c>
      <c r="H152">
        <v>1</v>
      </c>
      <c r="I152" s="6">
        <f t="shared" si="9"/>
        <v>1</v>
      </c>
      <c r="J152" t="s">
        <v>23</v>
      </c>
      <c r="K152" t="s">
        <v>24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25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5">
        <f t="shared" si="8"/>
        <v>0.64166909620991253</v>
      </c>
      <c r="G153" s="4" t="s">
        <v>16</v>
      </c>
      <c r="H153">
        <v>1467</v>
      </c>
      <c r="I153" s="6">
        <f t="shared" si="9"/>
        <v>60.011588275391958</v>
      </c>
      <c r="J153" t="s">
        <v>23</v>
      </c>
      <c r="K153" t="s">
        <v>24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52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5">
        <f t="shared" si="8"/>
        <v>4.2306746987951804</v>
      </c>
      <c r="G154" s="4" t="s">
        <v>22</v>
      </c>
      <c r="H154">
        <v>3376</v>
      </c>
      <c r="I154" s="6">
        <f t="shared" si="9"/>
        <v>52.006220379146917</v>
      </c>
      <c r="J154" t="s">
        <v>23</v>
      </c>
      <c r="K154" t="s">
        <v>24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62</v>
      </c>
      <c r="S154" t="s">
        <v>2035</v>
      </c>
      <c r="T154" t="s">
        <v>2045</v>
      </c>
    </row>
    <row r="155" spans="1:20" x14ac:dyDescent="0.35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5">
        <f t="shared" si="8"/>
        <v>0.92984160506863778</v>
      </c>
      <c r="G155" s="4" t="s">
        <v>16</v>
      </c>
      <c r="H155">
        <v>5681</v>
      </c>
      <c r="I155" s="6">
        <f t="shared" si="9"/>
        <v>31.000176025347649</v>
      </c>
      <c r="J155" t="s">
        <v>23</v>
      </c>
      <c r="K155" t="s">
        <v>24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35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5">
        <f t="shared" si="8"/>
        <v>0.58756567425569173</v>
      </c>
      <c r="G156" s="4" t="s">
        <v>16</v>
      </c>
      <c r="H156">
        <v>1059</v>
      </c>
      <c r="I156" s="6">
        <f t="shared" si="9"/>
        <v>95.042492917847028</v>
      </c>
      <c r="J156" t="s">
        <v>23</v>
      </c>
      <c r="K156" t="s">
        <v>24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62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5">
        <f t="shared" si="8"/>
        <v>0.65022222222222226</v>
      </c>
      <c r="G157" s="4" t="s">
        <v>16</v>
      </c>
      <c r="H157">
        <v>1194</v>
      </c>
      <c r="I157" s="6">
        <f t="shared" si="9"/>
        <v>75.968174204355108</v>
      </c>
      <c r="J157" t="s">
        <v>23</v>
      </c>
      <c r="K157" t="s">
        <v>24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35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5">
        <f t="shared" si="8"/>
        <v>0.73939560439560437</v>
      </c>
      <c r="G158" s="4" t="s">
        <v>76</v>
      </c>
      <c r="H158">
        <v>379</v>
      </c>
      <c r="I158" s="6">
        <f t="shared" si="9"/>
        <v>71.013192612137203</v>
      </c>
      <c r="J158" t="s">
        <v>28</v>
      </c>
      <c r="K158" t="s">
        <v>29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25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5">
        <f t="shared" si="8"/>
        <v>0.52666666666666662</v>
      </c>
      <c r="G159" s="4" t="s">
        <v>16</v>
      </c>
      <c r="H159">
        <v>30</v>
      </c>
      <c r="I159" s="6">
        <f t="shared" si="9"/>
        <v>73.733333333333334</v>
      </c>
      <c r="J159" t="s">
        <v>28</v>
      </c>
      <c r="K159" t="s">
        <v>29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124</v>
      </c>
      <c r="S159" t="s">
        <v>2054</v>
      </c>
      <c r="T159" t="s">
        <v>2055</v>
      </c>
    </row>
    <row r="160" spans="1:20" x14ac:dyDescent="0.35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5">
        <f t="shared" si="8"/>
        <v>2.2095238095238097</v>
      </c>
      <c r="G160" s="4" t="s">
        <v>22</v>
      </c>
      <c r="H160">
        <v>41</v>
      </c>
      <c r="I160" s="6">
        <f t="shared" si="9"/>
        <v>113.17073170731707</v>
      </c>
      <c r="J160" t="s">
        <v>23</v>
      </c>
      <c r="K160" t="s">
        <v>24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25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5">
        <f t="shared" si="8"/>
        <v>1.0001150627615063</v>
      </c>
      <c r="G161" s="4" t="s">
        <v>22</v>
      </c>
      <c r="H161">
        <v>1821</v>
      </c>
      <c r="I161" s="6">
        <f t="shared" si="9"/>
        <v>105.00933552992861</v>
      </c>
      <c r="J161" t="s">
        <v>23</v>
      </c>
      <c r="K161" t="s">
        <v>24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35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5">
        <f t="shared" si="8"/>
        <v>1.6231249999999999</v>
      </c>
      <c r="G162" s="4" t="s">
        <v>22</v>
      </c>
      <c r="H162">
        <v>164</v>
      </c>
      <c r="I162" s="6">
        <f t="shared" si="9"/>
        <v>79.176829268292678</v>
      </c>
      <c r="J162" t="s">
        <v>23</v>
      </c>
      <c r="K162" t="s">
        <v>24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67</v>
      </c>
      <c r="S162" t="s">
        <v>2037</v>
      </c>
      <c r="T162" t="s">
        <v>2046</v>
      </c>
    </row>
    <row r="163" spans="1:20" ht="29" x14ac:dyDescent="0.35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5">
        <f t="shared" si="8"/>
        <v>0.78181818181818186</v>
      </c>
      <c r="G163" s="4" t="s">
        <v>16</v>
      </c>
      <c r="H163">
        <v>75</v>
      </c>
      <c r="I163" s="6">
        <f t="shared" si="9"/>
        <v>57.333333333333336</v>
      </c>
      <c r="J163" t="s">
        <v>23</v>
      </c>
      <c r="K163" t="s">
        <v>24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30</v>
      </c>
      <c r="S163" t="s">
        <v>2037</v>
      </c>
      <c r="T163" t="s">
        <v>2038</v>
      </c>
    </row>
    <row r="164" spans="1:20" x14ac:dyDescent="0.35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5">
        <f t="shared" si="8"/>
        <v>1.4973770491803278</v>
      </c>
      <c r="G164" s="4" t="s">
        <v>22</v>
      </c>
      <c r="H164">
        <v>157</v>
      </c>
      <c r="I164" s="6">
        <f t="shared" si="9"/>
        <v>58.178343949044589</v>
      </c>
      <c r="J164" t="s">
        <v>100</v>
      </c>
      <c r="K164" t="s">
        <v>101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25</v>
      </c>
      <c r="S164" t="s">
        <v>2035</v>
      </c>
      <c r="T164" t="s">
        <v>2036</v>
      </c>
    </row>
    <row r="165" spans="1:20" x14ac:dyDescent="0.35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5">
        <f t="shared" si="8"/>
        <v>2.5325714285714285</v>
      </c>
      <c r="G165" s="4" t="s">
        <v>22</v>
      </c>
      <c r="H165">
        <v>246</v>
      </c>
      <c r="I165" s="6">
        <f t="shared" si="9"/>
        <v>36.032520325203251</v>
      </c>
      <c r="J165" t="s">
        <v>23</v>
      </c>
      <c r="K165" t="s">
        <v>24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124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5">
        <f t="shared" si="8"/>
        <v>1.0016943521594683</v>
      </c>
      <c r="G166" s="4" t="s">
        <v>22</v>
      </c>
      <c r="H166">
        <v>1396</v>
      </c>
      <c r="I166" s="6">
        <f t="shared" si="9"/>
        <v>107.99068767908309</v>
      </c>
      <c r="J166" t="s">
        <v>23</v>
      </c>
      <c r="K166" t="s">
        <v>24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35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5">
        <f t="shared" si="8"/>
        <v>1.2199004424778761</v>
      </c>
      <c r="G167" s="4" t="s">
        <v>22</v>
      </c>
      <c r="H167">
        <v>2506</v>
      </c>
      <c r="I167" s="6">
        <f t="shared" si="9"/>
        <v>44.005985634477256</v>
      </c>
      <c r="J167" t="s">
        <v>23</v>
      </c>
      <c r="K167" t="s">
        <v>24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30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5">
        <f t="shared" si="8"/>
        <v>1.3713265306122449</v>
      </c>
      <c r="G168" s="4" t="s">
        <v>22</v>
      </c>
      <c r="H168">
        <v>244</v>
      </c>
      <c r="I168" s="6">
        <f t="shared" si="9"/>
        <v>55.077868852459019</v>
      </c>
      <c r="J168" t="s">
        <v>23</v>
      </c>
      <c r="K168" t="s">
        <v>24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124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5">
        <f t="shared" si="8"/>
        <v>4.155384615384615</v>
      </c>
      <c r="G169" s="4" t="s">
        <v>22</v>
      </c>
      <c r="H169">
        <v>146</v>
      </c>
      <c r="I169" s="6">
        <f t="shared" si="9"/>
        <v>74</v>
      </c>
      <c r="J169" t="s">
        <v>28</v>
      </c>
      <c r="K169" t="s">
        <v>29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35</v>
      </c>
      <c r="S169" t="s">
        <v>2039</v>
      </c>
      <c r="T169" t="s">
        <v>2040</v>
      </c>
    </row>
    <row r="170" spans="1:20" x14ac:dyDescent="0.35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5">
        <f t="shared" si="8"/>
        <v>0.3130913348946136</v>
      </c>
      <c r="G170" s="4" t="s">
        <v>16</v>
      </c>
      <c r="H170">
        <v>955</v>
      </c>
      <c r="I170" s="6">
        <f t="shared" si="9"/>
        <v>41.996858638743454</v>
      </c>
      <c r="J170" t="s">
        <v>38</v>
      </c>
      <c r="K170" t="s">
        <v>39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62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5">
        <f t="shared" si="8"/>
        <v>4.240815450643777</v>
      </c>
      <c r="G171" s="4" t="s">
        <v>22</v>
      </c>
      <c r="H171">
        <v>1267</v>
      </c>
      <c r="I171" s="6">
        <f t="shared" si="9"/>
        <v>77.988161010260455</v>
      </c>
      <c r="J171" t="s">
        <v>23</v>
      </c>
      <c r="K171" t="s">
        <v>24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102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5">
        <f t="shared" si="8"/>
        <v>2.9388623072833599E-2</v>
      </c>
      <c r="G172" s="4" t="s">
        <v>16</v>
      </c>
      <c r="H172">
        <v>67</v>
      </c>
      <c r="I172" s="6">
        <f t="shared" si="9"/>
        <v>82.507462686567166</v>
      </c>
      <c r="J172" t="s">
        <v>23</v>
      </c>
      <c r="K172" t="s">
        <v>24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62</v>
      </c>
      <c r="S172" t="s">
        <v>2035</v>
      </c>
      <c r="T172" t="s">
        <v>2045</v>
      </c>
    </row>
    <row r="173" spans="1:20" ht="29" x14ac:dyDescent="0.35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5">
        <f t="shared" si="8"/>
        <v>0.1063265306122449</v>
      </c>
      <c r="G173" s="4" t="s">
        <v>16</v>
      </c>
      <c r="H173">
        <v>5</v>
      </c>
      <c r="I173" s="6">
        <f t="shared" si="9"/>
        <v>104.2</v>
      </c>
      <c r="J173" t="s">
        <v>23</v>
      </c>
      <c r="K173" t="s">
        <v>24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208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5">
        <f t="shared" si="8"/>
        <v>0.82874999999999999</v>
      </c>
      <c r="G174" s="4" t="s">
        <v>16</v>
      </c>
      <c r="H174">
        <v>26</v>
      </c>
      <c r="I174" s="6">
        <f t="shared" si="9"/>
        <v>25.5</v>
      </c>
      <c r="J174" t="s">
        <v>23</v>
      </c>
      <c r="K174" t="s">
        <v>24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44</v>
      </c>
      <c r="S174" t="s">
        <v>2041</v>
      </c>
      <c r="T174" t="s">
        <v>2042</v>
      </c>
    </row>
    <row r="175" spans="1:20" x14ac:dyDescent="0.35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5">
        <f t="shared" si="8"/>
        <v>1.6301447776628748</v>
      </c>
      <c r="G175" s="4" t="s">
        <v>22</v>
      </c>
      <c r="H175">
        <v>1561</v>
      </c>
      <c r="I175" s="6">
        <f t="shared" si="9"/>
        <v>100.98334401024984</v>
      </c>
      <c r="J175" t="s">
        <v>23</v>
      </c>
      <c r="K175" t="s">
        <v>24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35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5">
        <f t="shared" si="8"/>
        <v>8.9466666666666672</v>
      </c>
      <c r="G176" s="4" t="s">
        <v>22</v>
      </c>
      <c r="H176">
        <v>48</v>
      </c>
      <c r="I176" s="6">
        <f t="shared" si="9"/>
        <v>111.83333333333333</v>
      </c>
      <c r="J176" t="s">
        <v>23</v>
      </c>
      <c r="K176" t="s">
        <v>24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67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5">
        <f t="shared" si="8"/>
        <v>0.26191501103752757</v>
      </c>
      <c r="G177" s="4" t="s">
        <v>16</v>
      </c>
      <c r="H177">
        <v>1130</v>
      </c>
      <c r="I177" s="6">
        <f t="shared" si="9"/>
        <v>41.999115044247787</v>
      </c>
      <c r="J177" t="s">
        <v>23</v>
      </c>
      <c r="K177" t="s">
        <v>24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35</v>
      </c>
      <c r="S177" t="s">
        <v>2039</v>
      </c>
      <c r="T177" t="s">
        <v>2040</v>
      </c>
    </row>
    <row r="178" spans="1:20" ht="29" x14ac:dyDescent="0.35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5">
        <f t="shared" si="8"/>
        <v>0.74834782608695649</v>
      </c>
      <c r="G178" s="4" t="s">
        <v>16</v>
      </c>
      <c r="H178">
        <v>782</v>
      </c>
      <c r="I178" s="6">
        <f t="shared" si="9"/>
        <v>110.05115089514067</v>
      </c>
      <c r="J178" t="s">
        <v>23</v>
      </c>
      <c r="K178" t="s">
        <v>24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35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5">
        <f t="shared" si="8"/>
        <v>4.1647680412371137</v>
      </c>
      <c r="G179" s="4" t="s">
        <v>22</v>
      </c>
      <c r="H179">
        <v>2739</v>
      </c>
      <c r="I179" s="6">
        <f t="shared" si="9"/>
        <v>58.997079225994888</v>
      </c>
      <c r="J179" t="s">
        <v>23</v>
      </c>
      <c r="K179" t="s">
        <v>24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35</v>
      </c>
      <c r="S179" t="s">
        <v>2039</v>
      </c>
      <c r="T179" t="s">
        <v>2040</v>
      </c>
    </row>
    <row r="180" spans="1:20" x14ac:dyDescent="0.35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5">
        <f t="shared" si="8"/>
        <v>0.96208333333333329</v>
      </c>
      <c r="G180" s="4" t="s">
        <v>16</v>
      </c>
      <c r="H180">
        <v>210</v>
      </c>
      <c r="I180" s="6">
        <f t="shared" si="9"/>
        <v>32.985714285714288</v>
      </c>
      <c r="J180" t="s">
        <v>23</v>
      </c>
      <c r="K180" t="s">
        <v>24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19</v>
      </c>
      <c r="S180" t="s">
        <v>2033</v>
      </c>
      <c r="T180" t="s">
        <v>2034</v>
      </c>
    </row>
    <row r="181" spans="1:20" x14ac:dyDescent="0.35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5">
        <f t="shared" si="8"/>
        <v>3.5771910112359548</v>
      </c>
      <c r="G181" s="4" t="s">
        <v>22</v>
      </c>
      <c r="H181">
        <v>3537</v>
      </c>
      <c r="I181" s="6">
        <f t="shared" si="9"/>
        <v>45.005654509471306</v>
      </c>
      <c r="J181" t="s">
        <v>17</v>
      </c>
      <c r="K181" t="s">
        <v>18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35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5">
        <f t="shared" si="8"/>
        <v>3.0845714285714285</v>
      </c>
      <c r="G182" s="4" t="s">
        <v>22</v>
      </c>
      <c r="H182">
        <v>2107</v>
      </c>
      <c r="I182" s="6">
        <f t="shared" si="9"/>
        <v>81.98196487897485</v>
      </c>
      <c r="J182" t="s">
        <v>28</v>
      </c>
      <c r="K182" t="s">
        <v>29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67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5">
        <f t="shared" si="8"/>
        <v>0.61802325581395345</v>
      </c>
      <c r="G183" s="4" t="s">
        <v>16</v>
      </c>
      <c r="H183">
        <v>136</v>
      </c>
      <c r="I183" s="6">
        <f t="shared" si="9"/>
        <v>39.080882352941174</v>
      </c>
      <c r="J183" t="s">
        <v>23</v>
      </c>
      <c r="K183" t="s">
        <v>24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30</v>
      </c>
      <c r="S183" t="s">
        <v>2037</v>
      </c>
      <c r="T183" t="s">
        <v>2038</v>
      </c>
    </row>
    <row r="184" spans="1:20" ht="29" x14ac:dyDescent="0.35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5">
        <f t="shared" si="8"/>
        <v>7.2232472324723247</v>
      </c>
      <c r="G184" s="4" t="s">
        <v>22</v>
      </c>
      <c r="H184">
        <v>3318</v>
      </c>
      <c r="I184" s="6">
        <f t="shared" si="9"/>
        <v>58.996383363471971</v>
      </c>
      <c r="J184" t="s">
        <v>38</v>
      </c>
      <c r="K184" t="s">
        <v>39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35</v>
      </c>
      <c r="S184" t="s">
        <v>2039</v>
      </c>
      <c r="T184" t="s">
        <v>2040</v>
      </c>
    </row>
    <row r="185" spans="1:20" ht="29" x14ac:dyDescent="0.35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5">
        <f t="shared" si="8"/>
        <v>0.69117647058823528</v>
      </c>
      <c r="G185" s="4" t="s">
        <v>16</v>
      </c>
      <c r="H185">
        <v>86</v>
      </c>
      <c r="I185" s="6">
        <f t="shared" si="9"/>
        <v>40.988372093023258</v>
      </c>
      <c r="J185" t="s">
        <v>17</v>
      </c>
      <c r="K185" t="s">
        <v>18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25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5">
        <f t="shared" si="8"/>
        <v>2.9305555555555554</v>
      </c>
      <c r="G186" s="4" t="s">
        <v>22</v>
      </c>
      <c r="H186">
        <v>340</v>
      </c>
      <c r="I186" s="6">
        <f t="shared" si="9"/>
        <v>31.029411764705884</v>
      </c>
      <c r="J186" t="s">
        <v>23</v>
      </c>
      <c r="K186" t="s">
        <v>24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35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5">
        <f t="shared" si="8"/>
        <v>0.71799999999999997</v>
      </c>
      <c r="G187" s="4" t="s">
        <v>16</v>
      </c>
      <c r="H187">
        <v>19</v>
      </c>
      <c r="I187" s="6">
        <f t="shared" si="9"/>
        <v>37.789473684210527</v>
      </c>
      <c r="J187" t="s">
        <v>23</v>
      </c>
      <c r="K187" t="s">
        <v>24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271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5">
        <f t="shared" si="8"/>
        <v>0.31934684684684683</v>
      </c>
      <c r="G188" s="4" t="s">
        <v>16</v>
      </c>
      <c r="H188">
        <v>886</v>
      </c>
      <c r="I188" s="6">
        <f t="shared" si="9"/>
        <v>32.006772009029348</v>
      </c>
      <c r="J188" t="s">
        <v>23</v>
      </c>
      <c r="K188" t="s">
        <v>24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35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5">
        <f t="shared" si="8"/>
        <v>2.2987375415282392</v>
      </c>
      <c r="G189" s="4" t="s">
        <v>22</v>
      </c>
      <c r="H189">
        <v>1442</v>
      </c>
      <c r="I189" s="6">
        <f t="shared" si="9"/>
        <v>95.966712898751737</v>
      </c>
      <c r="J189" t="s">
        <v>17</v>
      </c>
      <c r="K189" t="s">
        <v>18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102</v>
      </c>
      <c r="S189" t="s">
        <v>2041</v>
      </c>
      <c r="T189" t="s">
        <v>2052</v>
      </c>
    </row>
    <row r="190" spans="1:20" x14ac:dyDescent="0.35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5">
        <f t="shared" si="8"/>
        <v>0.3201219512195122</v>
      </c>
      <c r="G190" s="4" t="s">
        <v>16</v>
      </c>
      <c r="H190">
        <v>35</v>
      </c>
      <c r="I190" s="6">
        <f t="shared" si="9"/>
        <v>75</v>
      </c>
      <c r="J190" t="s">
        <v>109</v>
      </c>
      <c r="K190" t="s">
        <v>110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35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5">
        <f t="shared" si="8"/>
        <v>0.23525352848928385</v>
      </c>
      <c r="G191" s="4" t="s">
        <v>76</v>
      </c>
      <c r="H191">
        <v>441</v>
      </c>
      <c r="I191" s="6">
        <f t="shared" si="9"/>
        <v>102.0498866213152</v>
      </c>
      <c r="J191" t="s">
        <v>23</v>
      </c>
      <c r="K191" t="s">
        <v>24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35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5">
        <f t="shared" si="8"/>
        <v>0.68594594594594593</v>
      </c>
      <c r="G192" s="4" t="s">
        <v>16</v>
      </c>
      <c r="H192">
        <v>24</v>
      </c>
      <c r="I192" s="6">
        <f t="shared" si="9"/>
        <v>105.75</v>
      </c>
      <c r="J192" t="s">
        <v>23</v>
      </c>
      <c r="K192" t="s">
        <v>24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35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5">
        <f t="shared" si="8"/>
        <v>0.37952380952380954</v>
      </c>
      <c r="G193" s="4" t="s">
        <v>16</v>
      </c>
      <c r="H193">
        <v>86</v>
      </c>
      <c r="I193" s="6">
        <f t="shared" si="9"/>
        <v>37.069767441860463</v>
      </c>
      <c r="J193" t="s">
        <v>109</v>
      </c>
      <c r="K193" t="s">
        <v>110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35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5">
        <f t="shared" ref="F194:F257" si="12">E194/D194</f>
        <v>0.19992957746478873</v>
      </c>
      <c r="G194" s="4" t="s">
        <v>16</v>
      </c>
      <c r="H194">
        <v>243</v>
      </c>
      <c r="I194" s="6">
        <f t="shared" si="9"/>
        <v>35.049382716049379</v>
      </c>
      <c r="J194" t="s">
        <v>23</v>
      </c>
      <c r="K194" t="s">
        <v>24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25</v>
      </c>
      <c r="S194" t="s">
        <v>2035</v>
      </c>
      <c r="T194" t="s">
        <v>2036</v>
      </c>
    </row>
    <row r="195" spans="1:20" x14ac:dyDescent="0.35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5">
        <f t="shared" si="12"/>
        <v>0.45636363636363636</v>
      </c>
      <c r="G195" s="4" t="s">
        <v>16</v>
      </c>
      <c r="H195">
        <v>65</v>
      </c>
      <c r="I195" s="6">
        <f t="shared" ref="I195:I258" si="13">IFERROR(E195/H195,0)</f>
        <v>46.338461538461537</v>
      </c>
      <c r="J195" t="s">
        <v>23</v>
      </c>
      <c r="K195" t="s">
        <v>24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62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5">
        <f t="shared" si="12"/>
        <v>1.227605633802817</v>
      </c>
      <c r="G196" s="4" t="s">
        <v>22</v>
      </c>
      <c r="H196">
        <v>126</v>
      </c>
      <c r="I196" s="6">
        <f t="shared" si="13"/>
        <v>69.174603174603178</v>
      </c>
      <c r="J196" t="s">
        <v>23</v>
      </c>
      <c r="K196" t="s">
        <v>24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150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5">
        <f t="shared" si="12"/>
        <v>3.61753164556962</v>
      </c>
      <c r="G197" s="4" t="s">
        <v>22</v>
      </c>
      <c r="H197">
        <v>524</v>
      </c>
      <c r="I197" s="6">
        <f t="shared" si="13"/>
        <v>109.07824427480917</v>
      </c>
      <c r="J197" t="s">
        <v>23</v>
      </c>
      <c r="K197" t="s">
        <v>24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52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5">
        <f t="shared" si="12"/>
        <v>0.63146341463414635</v>
      </c>
      <c r="G198" s="4" t="s">
        <v>16</v>
      </c>
      <c r="H198">
        <v>100</v>
      </c>
      <c r="I198" s="6">
        <f t="shared" si="13"/>
        <v>51.78</v>
      </c>
      <c r="J198" t="s">
        <v>38</v>
      </c>
      <c r="K198" t="s">
        <v>39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67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5">
        <f t="shared" si="12"/>
        <v>2.9820475319926874</v>
      </c>
      <c r="G199" s="4" t="s">
        <v>22</v>
      </c>
      <c r="H199">
        <v>1989</v>
      </c>
      <c r="I199" s="6">
        <f t="shared" si="13"/>
        <v>82.010055304172951</v>
      </c>
      <c r="J199" t="s">
        <v>23</v>
      </c>
      <c r="K199" t="s">
        <v>24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55</v>
      </c>
      <c r="S199" t="s">
        <v>2041</v>
      </c>
      <c r="T199" t="s">
        <v>2044</v>
      </c>
    </row>
    <row r="200" spans="1:20" x14ac:dyDescent="0.35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5">
        <f t="shared" si="12"/>
        <v>9.5585443037974685E-2</v>
      </c>
      <c r="G200" s="4" t="s">
        <v>16</v>
      </c>
      <c r="H200">
        <v>168</v>
      </c>
      <c r="I200" s="6">
        <f t="shared" si="13"/>
        <v>35.958333333333336</v>
      </c>
      <c r="J200" t="s">
        <v>23</v>
      </c>
      <c r="K200" t="s">
        <v>24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52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5">
        <f t="shared" si="12"/>
        <v>0.5377777777777778</v>
      </c>
      <c r="G201" s="4" t="s">
        <v>16</v>
      </c>
      <c r="H201">
        <v>13</v>
      </c>
      <c r="I201" s="6">
        <f t="shared" si="13"/>
        <v>74.461538461538467</v>
      </c>
      <c r="J201" t="s">
        <v>23</v>
      </c>
      <c r="K201" t="s">
        <v>24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25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5">
        <f t="shared" si="12"/>
        <v>0.02</v>
      </c>
      <c r="G202" s="4" t="s">
        <v>16</v>
      </c>
      <c r="H202">
        <v>1</v>
      </c>
      <c r="I202" s="6">
        <f t="shared" si="13"/>
        <v>2</v>
      </c>
      <c r="J202" t="s">
        <v>17</v>
      </c>
      <c r="K202" t="s">
        <v>18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35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5">
        <f t="shared" si="12"/>
        <v>6.8119047619047617</v>
      </c>
      <c r="G203" s="4" t="s">
        <v>22</v>
      </c>
      <c r="H203">
        <v>157</v>
      </c>
      <c r="I203" s="6">
        <f t="shared" si="13"/>
        <v>91.114649681528661</v>
      </c>
      <c r="J203" t="s">
        <v>23</v>
      </c>
      <c r="K203" t="s">
        <v>24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30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5">
        <f t="shared" si="12"/>
        <v>0.78831325301204824</v>
      </c>
      <c r="G204" s="4" t="s">
        <v>76</v>
      </c>
      <c r="H204">
        <v>82</v>
      </c>
      <c r="I204" s="6">
        <f t="shared" si="13"/>
        <v>79.792682926829272</v>
      </c>
      <c r="J204" t="s">
        <v>23</v>
      </c>
      <c r="K204" t="s">
        <v>24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19</v>
      </c>
      <c r="S204" t="s">
        <v>2033</v>
      </c>
      <c r="T204" t="s">
        <v>2034</v>
      </c>
    </row>
    <row r="205" spans="1:20" ht="29" x14ac:dyDescent="0.35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5">
        <f t="shared" si="12"/>
        <v>1.3440792216817234</v>
      </c>
      <c r="G205" s="4" t="s">
        <v>22</v>
      </c>
      <c r="H205">
        <v>4498</v>
      </c>
      <c r="I205" s="6">
        <f t="shared" si="13"/>
        <v>42.999777678968428</v>
      </c>
      <c r="J205" t="s">
        <v>28</v>
      </c>
      <c r="K205" t="s">
        <v>29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35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5">
        <f t="shared" si="12"/>
        <v>3.372E-2</v>
      </c>
      <c r="G206" s="4" t="s">
        <v>16</v>
      </c>
      <c r="H206">
        <v>40</v>
      </c>
      <c r="I206" s="6">
        <f t="shared" si="13"/>
        <v>63.225000000000001</v>
      </c>
      <c r="J206" t="s">
        <v>23</v>
      </c>
      <c r="K206" t="s">
        <v>24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161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5">
        <f t="shared" si="12"/>
        <v>4.3184615384615386</v>
      </c>
      <c r="G207" s="4" t="s">
        <v>22</v>
      </c>
      <c r="H207">
        <v>80</v>
      </c>
      <c r="I207" s="6">
        <f t="shared" si="13"/>
        <v>70.174999999999997</v>
      </c>
      <c r="J207" t="s">
        <v>23</v>
      </c>
      <c r="K207" t="s">
        <v>24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35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5">
        <f t="shared" si="12"/>
        <v>0.38844444444444443</v>
      </c>
      <c r="G208" s="4" t="s">
        <v>76</v>
      </c>
      <c r="H208">
        <v>57</v>
      </c>
      <c r="I208" s="6">
        <f t="shared" si="13"/>
        <v>61.333333333333336</v>
      </c>
      <c r="J208" t="s">
        <v>23</v>
      </c>
      <c r="K208" t="s">
        <v>24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121</v>
      </c>
      <c r="S208" t="s">
        <v>2047</v>
      </c>
      <c r="T208" t="s">
        <v>2053</v>
      </c>
    </row>
    <row r="209" spans="1:20" x14ac:dyDescent="0.35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5">
        <f t="shared" si="12"/>
        <v>4.2569999999999997</v>
      </c>
      <c r="G209" s="4" t="s">
        <v>22</v>
      </c>
      <c r="H209">
        <v>43</v>
      </c>
      <c r="I209" s="6">
        <f t="shared" si="13"/>
        <v>99</v>
      </c>
      <c r="J209" t="s">
        <v>23</v>
      </c>
      <c r="K209" t="s">
        <v>24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25</v>
      </c>
      <c r="S209" t="s">
        <v>2035</v>
      </c>
      <c r="T209" t="s">
        <v>2036</v>
      </c>
    </row>
    <row r="210" spans="1:20" x14ac:dyDescent="0.35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5">
        <f t="shared" si="12"/>
        <v>1.0112239715591671</v>
      </c>
      <c r="G210" s="4" t="s">
        <v>22</v>
      </c>
      <c r="H210">
        <v>2053</v>
      </c>
      <c r="I210" s="6">
        <f t="shared" si="13"/>
        <v>96.984900146127615</v>
      </c>
      <c r="J210" t="s">
        <v>23</v>
      </c>
      <c r="K210" t="s">
        <v>24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44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5">
        <f t="shared" si="12"/>
        <v>0.21188688946015424</v>
      </c>
      <c r="G211" s="4" t="s">
        <v>49</v>
      </c>
      <c r="H211">
        <v>808</v>
      </c>
      <c r="I211" s="6">
        <f t="shared" si="13"/>
        <v>51.004950495049506</v>
      </c>
      <c r="J211" t="s">
        <v>28</v>
      </c>
      <c r="K211" t="s">
        <v>29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44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5">
        <f t="shared" si="12"/>
        <v>0.67425531914893622</v>
      </c>
      <c r="G212" s="4" t="s">
        <v>16</v>
      </c>
      <c r="H212">
        <v>226</v>
      </c>
      <c r="I212" s="6">
        <f t="shared" si="13"/>
        <v>28.044247787610619</v>
      </c>
      <c r="J212" t="s">
        <v>38</v>
      </c>
      <c r="K212" t="s">
        <v>39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476</v>
      </c>
      <c r="S212" t="s">
        <v>2041</v>
      </c>
      <c r="T212" t="s">
        <v>2063</v>
      </c>
    </row>
    <row r="213" spans="1:20" x14ac:dyDescent="0.35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5">
        <f t="shared" si="12"/>
        <v>0.9492337164750958</v>
      </c>
      <c r="G213" s="4" t="s">
        <v>16</v>
      </c>
      <c r="H213">
        <v>1625</v>
      </c>
      <c r="I213" s="6">
        <f t="shared" si="13"/>
        <v>60.984615384615381</v>
      </c>
      <c r="J213" t="s">
        <v>23</v>
      </c>
      <c r="K213" t="s">
        <v>24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35</v>
      </c>
      <c r="S213" t="s">
        <v>2039</v>
      </c>
      <c r="T213" t="s">
        <v>2040</v>
      </c>
    </row>
    <row r="214" spans="1:20" x14ac:dyDescent="0.35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5">
        <f t="shared" si="12"/>
        <v>1.5185185185185186</v>
      </c>
      <c r="G214" s="4" t="s">
        <v>22</v>
      </c>
      <c r="H214">
        <v>168</v>
      </c>
      <c r="I214" s="6">
        <f t="shared" si="13"/>
        <v>73.214285714285708</v>
      </c>
      <c r="J214" t="s">
        <v>23</v>
      </c>
      <c r="K214" t="s">
        <v>24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35</v>
      </c>
      <c r="S214" t="s">
        <v>2039</v>
      </c>
      <c r="T214" t="s">
        <v>2040</v>
      </c>
    </row>
    <row r="215" spans="1:20" x14ac:dyDescent="0.35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5">
        <f t="shared" si="12"/>
        <v>1.9516382252559727</v>
      </c>
      <c r="G215" s="4" t="s">
        <v>22</v>
      </c>
      <c r="H215">
        <v>4289</v>
      </c>
      <c r="I215" s="6">
        <f t="shared" si="13"/>
        <v>39.997435299603637</v>
      </c>
      <c r="J215" t="s">
        <v>23</v>
      </c>
      <c r="K215" t="s">
        <v>24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62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5">
        <f t="shared" si="12"/>
        <v>10.231428571428571</v>
      </c>
      <c r="G216" s="4" t="s">
        <v>22</v>
      </c>
      <c r="H216">
        <v>165</v>
      </c>
      <c r="I216" s="6">
        <f t="shared" si="13"/>
        <v>86.812121212121212</v>
      </c>
      <c r="J216" t="s">
        <v>23</v>
      </c>
      <c r="K216" t="s">
        <v>24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25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5">
        <f t="shared" si="12"/>
        <v>3.8418367346938778E-2</v>
      </c>
      <c r="G217" s="4" t="s">
        <v>16</v>
      </c>
      <c r="H217">
        <v>143</v>
      </c>
      <c r="I217" s="6">
        <f t="shared" si="13"/>
        <v>42.125874125874127</v>
      </c>
      <c r="J217" t="s">
        <v>23</v>
      </c>
      <c r="K217" t="s">
        <v>24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35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5">
        <f t="shared" si="12"/>
        <v>1.5507066557107643</v>
      </c>
      <c r="G218" s="4" t="s">
        <v>22</v>
      </c>
      <c r="H218">
        <v>1815</v>
      </c>
      <c r="I218" s="6">
        <f t="shared" si="13"/>
        <v>103.97851239669421</v>
      </c>
      <c r="J218" t="s">
        <v>23</v>
      </c>
      <c r="K218" t="s">
        <v>24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35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5">
        <f t="shared" si="12"/>
        <v>0.44753477588871715</v>
      </c>
      <c r="G219" s="4" t="s">
        <v>16</v>
      </c>
      <c r="H219">
        <v>934</v>
      </c>
      <c r="I219" s="6">
        <f t="shared" si="13"/>
        <v>62.003211991434689</v>
      </c>
      <c r="J219" t="s">
        <v>23</v>
      </c>
      <c r="K219" t="s">
        <v>24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476</v>
      </c>
      <c r="S219" t="s">
        <v>2041</v>
      </c>
      <c r="T219" t="s">
        <v>2063</v>
      </c>
    </row>
    <row r="220" spans="1:20" x14ac:dyDescent="0.35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5">
        <f t="shared" si="12"/>
        <v>2.1594736842105262</v>
      </c>
      <c r="G220" s="4" t="s">
        <v>22</v>
      </c>
      <c r="H220">
        <v>397</v>
      </c>
      <c r="I220" s="6">
        <f t="shared" si="13"/>
        <v>31.005037783375315</v>
      </c>
      <c r="J220" t="s">
        <v>42</v>
      </c>
      <c r="K220" t="s">
        <v>43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102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5">
        <f t="shared" si="12"/>
        <v>3.3212709832134291</v>
      </c>
      <c r="G221" s="4" t="s">
        <v>22</v>
      </c>
      <c r="H221">
        <v>1539</v>
      </c>
      <c r="I221" s="6">
        <f t="shared" si="13"/>
        <v>89.991552956465242</v>
      </c>
      <c r="J221" t="s">
        <v>23</v>
      </c>
      <c r="K221" t="s">
        <v>24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73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5">
        <f t="shared" si="12"/>
        <v>8.4430379746835441E-2</v>
      </c>
      <c r="G222" s="4" t="s">
        <v>16</v>
      </c>
      <c r="H222">
        <v>17</v>
      </c>
      <c r="I222" s="6">
        <f t="shared" si="13"/>
        <v>39.235294117647058</v>
      </c>
      <c r="J222" t="s">
        <v>23</v>
      </c>
      <c r="K222" t="s">
        <v>24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35</v>
      </c>
      <c r="S222" t="s">
        <v>2039</v>
      </c>
      <c r="T222" t="s">
        <v>2040</v>
      </c>
    </row>
    <row r="223" spans="1:20" ht="29" x14ac:dyDescent="0.35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5">
        <f t="shared" si="12"/>
        <v>0.9862551440329218</v>
      </c>
      <c r="G223" s="4" t="s">
        <v>16</v>
      </c>
      <c r="H223">
        <v>2179</v>
      </c>
      <c r="I223" s="6">
        <f t="shared" si="13"/>
        <v>54.993116108306566</v>
      </c>
      <c r="J223" t="s">
        <v>23</v>
      </c>
      <c r="K223" t="s">
        <v>24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19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5">
        <f t="shared" si="12"/>
        <v>1.3797916666666667</v>
      </c>
      <c r="G224" s="4" t="s">
        <v>22</v>
      </c>
      <c r="H224">
        <v>138</v>
      </c>
      <c r="I224" s="6">
        <f t="shared" si="13"/>
        <v>47.992753623188406</v>
      </c>
      <c r="J224" t="s">
        <v>23</v>
      </c>
      <c r="K224" t="s">
        <v>24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124</v>
      </c>
      <c r="S224" t="s">
        <v>2054</v>
      </c>
      <c r="T224" t="s">
        <v>2055</v>
      </c>
    </row>
    <row r="225" spans="1:20" x14ac:dyDescent="0.35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5">
        <f t="shared" si="12"/>
        <v>0.93810996563573879</v>
      </c>
      <c r="G225" s="4" t="s">
        <v>16</v>
      </c>
      <c r="H225">
        <v>931</v>
      </c>
      <c r="I225" s="6">
        <f t="shared" si="13"/>
        <v>87.966702470461868</v>
      </c>
      <c r="J225" t="s">
        <v>23</v>
      </c>
      <c r="K225" t="s">
        <v>24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35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5">
        <f t="shared" si="12"/>
        <v>4.0363930885529156</v>
      </c>
      <c r="G226" s="4" t="s">
        <v>22</v>
      </c>
      <c r="H226">
        <v>3594</v>
      </c>
      <c r="I226" s="6">
        <f t="shared" si="13"/>
        <v>51.999165275459099</v>
      </c>
      <c r="J226" t="s">
        <v>23</v>
      </c>
      <c r="K226" t="s">
        <v>24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476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5">
        <f t="shared" si="12"/>
        <v>2.6017404129793511</v>
      </c>
      <c r="G227" s="4" t="s">
        <v>22</v>
      </c>
      <c r="H227">
        <v>5880</v>
      </c>
      <c r="I227" s="6">
        <f t="shared" si="13"/>
        <v>29.999659863945578</v>
      </c>
      <c r="J227" t="s">
        <v>23</v>
      </c>
      <c r="K227" t="s">
        <v>24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25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5">
        <f t="shared" si="12"/>
        <v>3.6663333333333332</v>
      </c>
      <c r="G228" s="4" t="s">
        <v>22</v>
      </c>
      <c r="H228">
        <v>112</v>
      </c>
      <c r="I228" s="6">
        <f t="shared" si="13"/>
        <v>98.205357142857139</v>
      </c>
      <c r="J228" t="s">
        <v>23</v>
      </c>
      <c r="K228" t="s">
        <v>24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124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5">
        <f t="shared" si="12"/>
        <v>1.687208538587849</v>
      </c>
      <c r="G229" s="4" t="s">
        <v>22</v>
      </c>
      <c r="H229">
        <v>943</v>
      </c>
      <c r="I229" s="6">
        <f t="shared" si="13"/>
        <v>108.96182396606575</v>
      </c>
      <c r="J229" t="s">
        <v>23</v>
      </c>
      <c r="K229" t="s">
        <v>24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294</v>
      </c>
      <c r="S229" t="s">
        <v>2050</v>
      </c>
      <c r="T229" t="s">
        <v>2061</v>
      </c>
    </row>
    <row r="230" spans="1:20" x14ac:dyDescent="0.35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5">
        <f t="shared" si="12"/>
        <v>1.1990717911530093</v>
      </c>
      <c r="G230" s="4" t="s">
        <v>22</v>
      </c>
      <c r="H230">
        <v>2468</v>
      </c>
      <c r="I230" s="6">
        <f t="shared" si="13"/>
        <v>66.998379254457049</v>
      </c>
      <c r="J230" t="s">
        <v>23</v>
      </c>
      <c r="K230" t="s">
        <v>24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73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5">
        <f t="shared" si="12"/>
        <v>1.936892523364486</v>
      </c>
      <c r="G231" s="4" t="s">
        <v>22</v>
      </c>
      <c r="H231">
        <v>2551</v>
      </c>
      <c r="I231" s="6">
        <f t="shared" si="13"/>
        <v>64.99333594668758</v>
      </c>
      <c r="J231" t="s">
        <v>23</v>
      </c>
      <c r="K231" t="s">
        <v>24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294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5">
        <f t="shared" si="12"/>
        <v>4.2016666666666671</v>
      </c>
      <c r="G232" s="4" t="s">
        <v>22</v>
      </c>
      <c r="H232">
        <v>101</v>
      </c>
      <c r="I232" s="6">
        <f t="shared" si="13"/>
        <v>99.841584158415841</v>
      </c>
      <c r="J232" t="s">
        <v>23</v>
      </c>
      <c r="K232" t="s">
        <v>24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91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5">
        <f t="shared" si="12"/>
        <v>0.76708333333333334</v>
      </c>
      <c r="G233" s="4" t="s">
        <v>76</v>
      </c>
      <c r="H233">
        <v>67</v>
      </c>
      <c r="I233" s="6">
        <f t="shared" si="13"/>
        <v>82.432835820895519</v>
      </c>
      <c r="J233" t="s">
        <v>23</v>
      </c>
      <c r="K233" t="s">
        <v>24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35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5">
        <f t="shared" si="12"/>
        <v>1.7126470588235294</v>
      </c>
      <c r="G234" s="4" t="s">
        <v>22</v>
      </c>
      <c r="H234">
        <v>92</v>
      </c>
      <c r="I234" s="6">
        <f t="shared" si="13"/>
        <v>63.293478260869563</v>
      </c>
      <c r="J234" t="s">
        <v>23</v>
      </c>
      <c r="K234" t="s">
        <v>24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35</v>
      </c>
      <c r="S234" t="s">
        <v>2039</v>
      </c>
      <c r="T234" t="s">
        <v>2040</v>
      </c>
    </row>
    <row r="235" spans="1:20" x14ac:dyDescent="0.35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5">
        <f t="shared" si="12"/>
        <v>1.5789473684210527</v>
      </c>
      <c r="G235" s="4" t="s">
        <v>22</v>
      </c>
      <c r="H235">
        <v>62</v>
      </c>
      <c r="I235" s="6">
        <f t="shared" si="13"/>
        <v>96.774193548387103</v>
      </c>
      <c r="J235" t="s">
        <v>23</v>
      </c>
      <c r="K235" t="s">
        <v>24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73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5">
        <f t="shared" si="12"/>
        <v>1.0908</v>
      </c>
      <c r="G236" s="4" t="s">
        <v>22</v>
      </c>
      <c r="H236">
        <v>149</v>
      </c>
      <c r="I236" s="6">
        <f t="shared" si="13"/>
        <v>54.906040268456373</v>
      </c>
      <c r="J236" t="s">
        <v>109</v>
      </c>
      <c r="K236" t="s">
        <v>110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91</v>
      </c>
      <c r="S236" t="s">
        <v>2050</v>
      </c>
      <c r="T236" t="s">
        <v>2051</v>
      </c>
    </row>
    <row r="237" spans="1:20" ht="29" x14ac:dyDescent="0.35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5">
        <f t="shared" si="12"/>
        <v>0.41732558139534881</v>
      </c>
      <c r="G237" s="4" t="s">
        <v>16</v>
      </c>
      <c r="H237">
        <v>92</v>
      </c>
      <c r="I237" s="6">
        <f t="shared" si="13"/>
        <v>39.010869565217391</v>
      </c>
      <c r="J237" t="s">
        <v>23</v>
      </c>
      <c r="K237" t="s">
        <v>24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73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5">
        <f t="shared" si="12"/>
        <v>0.10944303797468355</v>
      </c>
      <c r="G238" s="4" t="s">
        <v>16</v>
      </c>
      <c r="H238">
        <v>57</v>
      </c>
      <c r="I238" s="6">
        <f t="shared" si="13"/>
        <v>75.84210526315789</v>
      </c>
      <c r="J238" t="s">
        <v>28</v>
      </c>
      <c r="K238" t="s">
        <v>29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25</v>
      </c>
      <c r="S238" t="s">
        <v>2035</v>
      </c>
      <c r="T238" t="s">
        <v>2036</v>
      </c>
    </row>
    <row r="239" spans="1:20" ht="29" x14ac:dyDescent="0.35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5">
        <f t="shared" si="12"/>
        <v>1.593763440860215</v>
      </c>
      <c r="G239" s="4" t="s">
        <v>22</v>
      </c>
      <c r="H239">
        <v>329</v>
      </c>
      <c r="I239" s="6">
        <f t="shared" si="13"/>
        <v>45.051671732522799</v>
      </c>
      <c r="J239" t="s">
        <v>23</v>
      </c>
      <c r="K239" t="s">
        <v>24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73</v>
      </c>
      <c r="S239" t="s">
        <v>2041</v>
      </c>
      <c r="T239" t="s">
        <v>2049</v>
      </c>
    </row>
    <row r="240" spans="1:20" x14ac:dyDescent="0.35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5">
        <f t="shared" si="12"/>
        <v>4.2241666666666671</v>
      </c>
      <c r="G240" s="4" t="s">
        <v>22</v>
      </c>
      <c r="H240">
        <v>97</v>
      </c>
      <c r="I240" s="6">
        <f t="shared" si="13"/>
        <v>104.51546391752578</v>
      </c>
      <c r="J240" t="s">
        <v>38</v>
      </c>
      <c r="K240" t="s">
        <v>39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35</v>
      </c>
      <c r="S240" t="s">
        <v>2039</v>
      </c>
      <c r="T240" t="s">
        <v>2040</v>
      </c>
    </row>
    <row r="241" spans="1:20" x14ac:dyDescent="0.35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5">
        <f t="shared" si="12"/>
        <v>0.97718749999999999</v>
      </c>
      <c r="G241" s="4" t="s">
        <v>16</v>
      </c>
      <c r="H241">
        <v>41</v>
      </c>
      <c r="I241" s="6">
        <f t="shared" si="13"/>
        <v>76.268292682926827</v>
      </c>
      <c r="J241" t="s">
        <v>23</v>
      </c>
      <c r="K241" t="s">
        <v>24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67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5">
        <f t="shared" si="12"/>
        <v>4.1878911564625847</v>
      </c>
      <c r="G242" s="4" t="s">
        <v>22</v>
      </c>
      <c r="H242">
        <v>1784</v>
      </c>
      <c r="I242" s="6">
        <f t="shared" si="13"/>
        <v>69.015695067264573</v>
      </c>
      <c r="J242" t="s">
        <v>23</v>
      </c>
      <c r="K242" t="s">
        <v>24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35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5">
        <f t="shared" si="12"/>
        <v>1.0191632047477746</v>
      </c>
      <c r="G243" s="4" t="s">
        <v>22</v>
      </c>
      <c r="H243">
        <v>1684</v>
      </c>
      <c r="I243" s="6">
        <f t="shared" si="13"/>
        <v>101.97684085510689</v>
      </c>
      <c r="J243" t="s">
        <v>28</v>
      </c>
      <c r="K243" t="s">
        <v>29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70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5">
        <f t="shared" si="12"/>
        <v>1.2772619047619047</v>
      </c>
      <c r="G244" s="4" t="s">
        <v>22</v>
      </c>
      <c r="H244">
        <v>250</v>
      </c>
      <c r="I244" s="6">
        <f t="shared" si="13"/>
        <v>42.915999999999997</v>
      </c>
      <c r="J244" t="s">
        <v>23</v>
      </c>
      <c r="K244" t="s">
        <v>24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25</v>
      </c>
      <c r="S244" t="s">
        <v>2035</v>
      </c>
      <c r="T244" t="s">
        <v>2036</v>
      </c>
    </row>
    <row r="245" spans="1:20" ht="29" x14ac:dyDescent="0.35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5">
        <f t="shared" si="12"/>
        <v>4.4521739130434783</v>
      </c>
      <c r="G245" s="4" t="s">
        <v>22</v>
      </c>
      <c r="H245">
        <v>238</v>
      </c>
      <c r="I245" s="6">
        <f t="shared" si="13"/>
        <v>43.025210084033617</v>
      </c>
      <c r="J245" t="s">
        <v>23</v>
      </c>
      <c r="K245" t="s">
        <v>24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35</v>
      </c>
      <c r="S245" t="s">
        <v>2039</v>
      </c>
      <c r="T245" t="s">
        <v>2040</v>
      </c>
    </row>
    <row r="246" spans="1:20" ht="29" x14ac:dyDescent="0.35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5">
        <f t="shared" si="12"/>
        <v>5.6971428571428575</v>
      </c>
      <c r="G246" s="4" t="s">
        <v>22</v>
      </c>
      <c r="H246">
        <v>53</v>
      </c>
      <c r="I246" s="6">
        <f t="shared" si="13"/>
        <v>75.245283018867923</v>
      </c>
      <c r="J246" t="s">
        <v>23</v>
      </c>
      <c r="K246" t="s">
        <v>24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35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5">
        <f t="shared" si="12"/>
        <v>5.0934482758620687</v>
      </c>
      <c r="G247" s="4" t="s">
        <v>22</v>
      </c>
      <c r="H247">
        <v>214</v>
      </c>
      <c r="I247" s="6">
        <f t="shared" si="13"/>
        <v>69.023364485981304</v>
      </c>
      <c r="J247" t="s">
        <v>23</v>
      </c>
      <c r="K247" t="s">
        <v>24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35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5">
        <f t="shared" si="12"/>
        <v>3.2553333333333332</v>
      </c>
      <c r="G248" s="4" t="s">
        <v>22</v>
      </c>
      <c r="H248">
        <v>222</v>
      </c>
      <c r="I248" s="6">
        <f t="shared" si="13"/>
        <v>65.986486486486484</v>
      </c>
      <c r="J248" t="s">
        <v>23</v>
      </c>
      <c r="K248" t="s">
        <v>24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30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5">
        <f t="shared" si="12"/>
        <v>9.3261616161616168</v>
      </c>
      <c r="G249" s="4" t="s">
        <v>22</v>
      </c>
      <c r="H249">
        <v>1884</v>
      </c>
      <c r="I249" s="6">
        <f t="shared" si="13"/>
        <v>98.013800424628457</v>
      </c>
      <c r="J249" t="s">
        <v>23</v>
      </c>
      <c r="K249" t="s">
        <v>24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121</v>
      </c>
      <c r="S249" t="s">
        <v>2047</v>
      </c>
      <c r="T249" t="s">
        <v>2053</v>
      </c>
    </row>
    <row r="250" spans="1:20" x14ac:dyDescent="0.35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5">
        <f t="shared" si="12"/>
        <v>2.1133870967741935</v>
      </c>
      <c r="G250" s="4" t="s">
        <v>22</v>
      </c>
      <c r="H250">
        <v>218</v>
      </c>
      <c r="I250" s="6">
        <f t="shared" si="13"/>
        <v>60.105504587155963</v>
      </c>
      <c r="J250" t="s">
        <v>28</v>
      </c>
      <c r="K250" t="s">
        <v>29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294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5">
        <f t="shared" si="12"/>
        <v>2.7332520325203253</v>
      </c>
      <c r="G251" s="4" t="s">
        <v>22</v>
      </c>
      <c r="H251">
        <v>6465</v>
      </c>
      <c r="I251" s="6">
        <f t="shared" si="13"/>
        <v>26.000773395204948</v>
      </c>
      <c r="J251" t="s">
        <v>23</v>
      </c>
      <c r="K251" t="s">
        <v>24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208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5">
        <f t="shared" si="12"/>
        <v>0.03</v>
      </c>
      <c r="G252" s="4" t="s">
        <v>16</v>
      </c>
      <c r="H252">
        <v>1</v>
      </c>
      <c r="I252" s="6">
        <f t="shared" si="13"/>
        <v>3</v>
      </c>
      <c r="J252" t="s">
        <v>23</v>
      </c>
      <c r="K252" t="s">
        <v>24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25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5">
        <f t="shared" si="12"/>
        <v>0.54084507042253516</v>
      </c>
      <c r="G253" s="4" t="s">
        <v>16</v>
      </c>
      <c r="H253">
        <v>101</v>
      </c>
      <c r="I253" s="6">
        <f t="shared" si="13"/>
        <v>38.019801980198018</v>
      </c>
      <c r="J253" t="s">
        <v>23</v>
      </c>
      <c r="K253" t="s">
        <v>24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35</v>
      </c>
      <c r="S253" t="s">
        <v>2039</v>
      </c>
      <c r="T253" t="s">
        <v>2040</v>
      </c>
    </row>
    <row r="254" spans="1:20" x14ac:dyDescent="0.35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5">
        <f t="shared" si="12"/>
        <v>6.2629999999999999</v>
      </c>
      <c r="G254" s="4" t="s">
        <v>22</v>
      </c>
      <c r="H254">
        <v>59</v>
      </c>
      <c r="I254" s="6">
        <f t="shared" si="13"/>
        <v>106.15254237288136</v>
      </c>
      <c r="J254" t="s">
        <v>23</v>
      </c>
      <c r="K254" t="s">
        <v>24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35</v>
      </c>
      <c r="S254" t="s">
        <v>2039</v>
      </c>
      <c r="T254" t="s">
        <v>2040</v>
      </c>
    </row>
    <row r="255" spans="1:20" x14ac:dyDescent="0.35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5">
        <f t="shared" si="12"/>
        <v>0.8902139917695473</v>
      </c>
      <c r="G255" s="4" t="s">
        <v>16</v>
      </c>
      <c r="H255">
        <v>1335</v>
      </c>
      <c r="I255" s="6">
        <f t="shared" si="13"/>
        <v>81.019475655430711</v>
      </c>
      <c r="J255" t="s">
        <v>17</v>
      </c>
      <c r="K255" t="s">
        <v>18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55</v>
      </c>
      <c r="S255" t="s">
        <v>2041</v>
      </c>
      <c r="T255" t="s">
        <v>2044</v>
      </c>
    </row>
    <row r="256" spans="1:20" x14ac:dyDescent="0.35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5">
        <f t="shared" si="12"/>
        <v>1.8489130434782608</v>
      </c>
      <c r="G256" s="4" t="s">
        <v>22</v>
      </c>
      <c r="H256">
        <v>88</v>
      </c>
      <c r="I256" s="6">
        <f t="shared" si="13"/>
        <v>96.647727272727266</v>
      </c>
      <c r="J256" t="s">
        <v>23</v>
      </c>
      <c r="K256" t="s">
        <v>24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70</v>
      </c>
      <c r="S256" t="s">
        <v>2047</v>
      </c>
      <c r="T256" t="s">
        <v>2048</v>
      </c>
    </row>
    <row r="257" spans="1:20" x14ac:dyDescent="0.35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5">
        <f t="shared" si="12"/>
        <v>1.2016770186335404</v>
      </c>
      <c r="G257" s="4" t="s">
        <v>22</v>
      </c>
      <c r="H257">
        <v>1697</v>
      </c>
      <c r="I257" s="6">
        <f t="shared" si="13"/>
        <v>57.003535651149086</v>
      </c>
      <c r="J257" t="s">
        <v>23</v>
      </c>
      <c r="K257" t="s">
        <v>24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25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5">
        <f t="shared" ref="F258:F321" si="16">E258/D258</f>
        <v>0.23390243902439026</v>
      </c>
      <c r="G258" s="4" t="s">
        <v>16</v>
      </c>
      <c r="H258">
        <v>15</v>
      </c>
      <c r="I258" s="6">
        <f t="shared" si="13"/>
        <v>63.93333333333333</v>
      </c>
      <c r="J258" t="s">
        <v>42</v>
      </c>
      <c r="K258" t="s">
        <v>43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25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5">
        <f t="shared" si="16"/>
        <v>1.46</v>
      </c>
      <c r="G259" s="4" t="s">
        <v>22</v>
      </c>
      <c r="H259">
        <v>92</v>
      </c>
      <c r="I259" s="6">
        <f t="shared" ref="I259:I322" si="17">IFERROR(E259/H259,0)</f>
        <v>90.456521739130437</v>
      </c>
      <c r="J259" t="s">
        <v>23</v>
      </c>
      <c r="K259" t="s">
        <v>24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35</v>
      </c>
      <c r="S259" t="s">
        <v>2039</v>
      </c>
      <c r="T259" t="s">
        <v>2040</v>
      </c>
    </row>
    <row r="260" spans="1:20" x14ac:dyDescent="0.35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5">
        <f t="shared" si="16"/>
        <v>2.6848000000000001</v>
      </c>
      <c r="G260" s="4" t="s">
        <v>22</v>
      </c>
      <c r="H260">
        <v>186</v>
      </c>
      <c r="I260" s="6">
        <f t="shared" si="17"/>
        <v>72.172043010752688</v>
      </c>
      <c r="J260" t="s">
        <v>23</v>
      </c>
      <c r="K260" t="s">
        <v>24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35</v>
      </c>
      <c r="S260" t="s">
        <v>2039</v>
      </c>
      <c r="T260" t="s">
        <v>2040</v>
      </c>
    </row>
    <row r="261" spans="1:20" ht="29" x14ac:dyDescent="0.35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5">
        <f t="shared" si="16"/>
        <v>5.9749999999999996</v>
      </c>
      <c r="G261" s="4" t="s">
        <v>22</v>
      </c>
      <c r="H261">
        <v>138</v>
      </c>
      <c r="I261" s="6">
        <f t="shared" si="17"/>
        <v>77.934782608695656</v>
      </c>
      <c r="J261" t="s">
        <v>23</v>
      </c>
      <c r="K261" t="s">
        <v>24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124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5">
        <f t="shared" si="16"/>
        <v>1.5769841269841269</v>
      </c>
      <c r="G262" s="4" t="s">
        <v>22</v>
      </c>
      <c r="H262">
        <v>261</v>
      </c>
      <c r="I262" s="6">
        <f t="shared" si="17"/>
        <v>38.065134099616856</v>
      </c>
      <c r="J262" t="s">
        <v>23</v>
      </c>
      <c r="K262" t="s">
        <v>24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25</v>
      </c>
      <c r="S262" t="s">
        <v>2035</v>
      </c>
      <c r="T262" t="s">
        <v>2036</v>
      </c>
    </row>
    <row r="263" spans="1:20" x14ac:dyDescent="0.35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5">
        <f t="shared" si="16"/>
        <v>0.31201660735468567</v>
      </c>
      <c r="G263" s="4" t="s">
        <v>16</v>
      </c>
      <c r="H263">
        <v>454</v>
      </c>
      <c r="I263" s="6">
        <f t="shared" si="17"/>
        <v>57.936123348017624</v>
      </c>
      <c r="J263" t="s">
        <v>23</v>
      </c>
      <c r="K263" t="s">
        <v>24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25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5">
        <f t="shared" si="16"/>
        <v>3.1341176470588237</v>
      </c>
      <c r="G264" s="4" t="s">
        <v>22</v>
      </c>
      <c r="H264">
        <v>107</v>
      </c>
      <c r="I264" s="6">
        <f t="shared" si="17"/>
        <v>49.794392523364486</v>
      </c>
      <c r="J264" t="s">
        <v>23</v>
      </c>
      <c r="K264" t="s">
        <v>24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62</v>
      </c>
      <c r="S264" t="s">
        <v>2035</v>
      </c>
      <c r="T264" t="s">
        <v>2045</v>
      </c>
    </row>
    <row r="265" spans="1:20" x14ac:dyDescent="0.35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5">
        <f t="shared" si="16"/>
        <v>3.7089655172413791</v>
      </c>
      <c r="G265" s="4" t="s">
        <v>22</v>
      </c>
      <c r="H265">
        <v>199</v>
      </c>
      <c r="I265" s="6">
        <f t="shared" si="17"/>
        <v>54.050251256281406</v>
      </c>
      <c r="J265" t="s">
        <v>23</v>
      </c>
      <c r="K265" t="s">
        <v>24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124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5">
        <f t="shared" si="16"/>
        <v>3.6266447368421053</v>
      </c>
      <c r="G266" s="4" t="s">
        <v>22</v>
      </c>
      <c r="H266">
        <v>5512</v>
      </c>
      <c r="I266" s="6">
        <f t="shared" si="17"/>
        <v>30.002721335268504</v>
      </c>
      <c r="J266" t="s">
        <v>23</v>
      </c>
      <c r="K266" t="s">
        <v>24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35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5">
        <f t="shared" si="16"/>
        <v>1.2308163265306122</v>
      </c>
      <c r="G267" s="4" t="s">
        <v>22</v>
      </c>
      <c r="H267">
        <v>86</v>
      </c>
      <c r="I267" s="6">
        <f t="shared" si="17"/>
        <v>70.127906976744185</v>
      </c>
      <c r="J267" t="s">
        <v>23</v>
      </c>
      <c r="K267" t="s">
        <v>24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35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5">
        <f t="shared" si="16"/>
        <v>0.76766756032171579</v>
      </c>
      <c r="G268" s="4" t="s">
        <v>16</v>
      </c>
      <c r="H268">
        <v>3182</v>
      </c>
      <c r="I268" s="6">
        <f t="shared" si="17"/>
        <v>26.996228786926462</v>
      </c>
      <c r="J268" t="s">
        <v>109</v>
      </c>
      <c r="K268" t="s">
        <v>110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161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5">
        <f t="shared" si="16"/>
        <v>2.3362012987012988</v>
      </c>
      <c r="G269" s="4" t="s">
        <v>22</v>
      </c>
      <c r="H269">
        <v>2768</v>
      </c>
      <c r="I269" s="6">
        <f t="shared" si="17"/>
        <v>51.990606936416185</v>
      </c>
      <c r="J269" t="s">
        <v>28</v>
      </c>
      <c r="K269" t="s">
        <v>29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35</v>
      </c>
      <c r="S269" t="s">
        <v>2039</v>
      </c>
      <c r="T269" t="s">
        <v>2040</v>
      </c>
    </row>
    <row r="270" spans="1:20" x14ac:dyDescent="0.35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5">
        <f t="shared" si="16"/>
        <v>1.8053333333333332</v>
      </c>
      <c r="G270" s="4" t="s">
        <v>22</v>
      </c>
      <c r="H270">
        <v>48</v>
      </c>
      <c r="I270" s="6">
        <f t="shared" si="17"/>
        <v>56.416666666666664</v>
      </c>
      <c r="J270" t="s">
        <v>23</v>
      </c>
      <c r="K270" t="s">
        <v>24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44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5">
        <f t="shared" si="16"/>
        <v>2.5262857142857142</v>
      </c>
      <c r="G271" s="4" t="s">
        <v>22</v>
      </c>
      <c r="H271">
        <v>87</v>
      </c>
      <c r="I271" s="6">
        <f t="shared" si="17"/>
        <v>101.63218390804597</v>
      </c>
      <c r="J271" t="s">
        <v>23</v>
      </c>
      <c r="K271" t="s">
        <v>24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271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5">
        <f t="shared" si="16"/>
        <v>0.27176538240368026</v>
      </c>
      <c r="G272" s="4" t="s">
        <v>76</v>
      </c>
      <c r="H272">
        <v>1890</v>
      </c>
      <c r="I272" s="6">
        <f t="shared" si="17"/>
        <v>25.005291005291006</v>
      </c>
      <c r="J272" t="s">
        <v>23</v>
      </c>
      <c r="K272" t="s">
        <v>24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91</v>
      </c>
      <c r="S272" t="s">
        <v>2050</v>
      </c>
      <c r="T272" t="s">
        <v>2051</v>
      </c>
    </row>
    <row r="273" spans="1:20" x14ac:dyDescent="0.35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5">
        <f t="shared" si="16"/>
        <v>1.2706571242680547E-2</v>
      </c>
      <c r="G273" s="4" t="s">
        <v>49</v>
      </c>
      <c r="H273">
        <v>61</v>
      </c>
      <c r="I273" s="6">
        <f t="shared" si="17"/>
        <v>32.016393442622949</v>
      </c>
      <c r="J273" t="s">
        <v>23</v>
      </c>
      <c r="K273" t="s">
        <v>24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124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5">
        <f t="shared" si="16"/>
        <v>3.0400978473581213</v>
      </c>
      <c r="G274" s="4" t="s">
        <v>22</v>
      </c>
      <c r="H274">
        <v>1894</v>
      </c>
      <c r="I274" s="6">
        <f t="shared" si="17"/>
        <v>82.021647307286173</v>
      </c>
      <c r="J274" t="s">
        <v>23</v>
      </c>
      <c r="K274" t="s">
        <v>24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35</v>
      </c>
      <c r="S274" t="s">
        <v>2039</v>
      </c>
      <c r="T274" t="s">
        <v>2040</v>
      </c>
    </row>
    <row r="275" spans="1:20" x14ac:dyDescent="0.35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5">
        <f t="shared" si="16"/>
        <v>1.3723076923076922</v>
      </c>
      <c r="G275" s="4" t="s">
        <v>22</v>
      </c>
      <c r="H275">
        <v>282</v>
      </c>
      <c r="I275" s="6">
        <f t="shared" si="17"/>
        <v>37.957446808510639</v>
      </c>
      <c r="J275" t="s">
        <v>17</v>
      </c>
      <c r="K275" t="s">
        <v>18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35</v>
      </c>
      <c r="S275" t="s">
        <v>2039</v>
      </c>
      <c r="T275" t="s">
        <v>2040</v>
      </c>
    </row>
    <row r="276" spans="1:20" x14ac:dyDescent="0.35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5">
        <f t="shared" si="16"/>
        <v>0.32208333333333333</v>
      </c>
      <c r="G276" s="4" t="s">
        <v>16</v>
      </c>
      <c r="H276">
        <v>15</v>
      </c>
      <c r="I276" s="6">
        <f t="shared" si="17"/>
        <v>51.533333333333331</v>
      </c>
      <c r="J276" t="s">
        <v>23</v>
      </c>
      <c r="K276" t="s">
        <v>24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35</v>
      </c>
      <c r="S276" t="s">
        <v>2039</v>
      </c>
      <c r="T276" t="s">
        <v>2040</v>
      </c>
    </row>
    <row r="277" spans="1:20" ht="29" x14ac:dyDescent="0.35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5">
        <f t="shared" si="16"/>
        <v>2.4151282051282053</v>
      </c>
      <c r="G277" s="4" t="s">
        <v>22</v>
      </c>
      <c r="H277">
        <v>116</v>
      </c>
      <c r="I277" s="6">
        <f t="shared" si="17"/>
        <v>81.198275862068968</v>
      </c>
      <c r="J277" t="s">
        <v>23</v>
      </c>
      <c r="K277" t="s">
        <v>24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208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5">
        <f t="shared" si="16"/>
        <v>0.96799999999999997</v>
      </c>
      <c r="G278" s="4" t="s">
        <v>16</v>
      </c>
      <c r="H278">
        <v>133</v>
      </c>
      <c r="I278" s="6">
        <f t="shared" si="17"/>
        <v>40.030075187969928</v>
      </c>
      <c r="J278" t="s">
        <v>23</v>
      </c>
      <c r="K278" t="s">
        <v>24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91</v>
      </c>
      <c r="S278" t="s">
        <v>2050</v>
      </c>
      <c r="T278" t="s">
        <v>2051</v>
      </c>
    </row>
    <row r="279" spans="1:20" x14ac:dyDescent="0.35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5">
        <f t="shared" si="16"/>
        <v>10.664285714285715</v>
      </c>
      <c r="G279" s="4" t="s">
        <v>22</v>
      </c>
      <c r="H279">
        <v>83</v>
      </c>
      <c r="I279" s="6">
        <f t="shared" si="17"/>
        <v>89.939759036144579</v>
      </c>
      <c r="J279" t="s">
        <v>23</v>
      </c>
      <c r="K279" t="s">
        <v>24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35</v>
      </c>
      <c r="S279" t="s">
        <v>2039</v>
      </c>
      <c r="T279" t="s">
        <v>2040</v>
      </c>
    </row>
    <row r="280" spans="1:20" x14ac:dyDescent="0.35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5">
        <f t="shared" si="16"/>
        <v>3.2588888888888889</v>
      </c>
      <c r="G280" s="4" t="s">
        <v>22</v>
      </c>
      <c r="H280">
        <v>91</v>
      </c>
      <c r="I280" s="6">
        <f t="shared" si="17"/>
        <v>96.692307692307693</v>
      </c>
      <c r="J280" t="s">
        <v>23</v>
      </c>
      <c r="K280" t="s">
        <v>24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30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5">
        <f t="shared" si="16"/>
        <v>1.7070000000000001</v>
      </c>
      <c r="G281" s="4" t="s">
        <v>22</v>
      </c>
      <c r="H281">
        <v>546</v>
      </c>
      <c r="I281" s="6">
        <f t="shared" si="17"/>
        <v>25.010989010989011</v>
      </c>
      <c r="J281" t="s">
        <v>23</v>
      </c>
      <c r="K281" t="s">
        <v>24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35</v>
      </c>
      <c r="S281" t="s">
        <v>2039</v>
      </c>
      <c r="T281" t="s">
        <v>2040</v>
      </c>
    </row>
    <row r="282" spans="1:20" x14ac:dyDescent="0.35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5">
        <f t="shared" si="16"/>
        <v>5.8144</v>
      </c>
      <c r="G282" s="4" t="s">
        <v>22</v>
      </c>
      <c r="H282">
        <v>393</v>
      </c>
      <c r="I282" s="6">
        <f t="shared" si="17"/>
        <v>36.987277353689571</v>
      </c>
      <c r="J282" t="s">
        <v>23</v>
      </c>
      <c r="K282" t="s">
        <v>24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73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5">
        <f t="shared" si="16"/>
        <v>0.91520972644376897</v>
      </c>
      <c r="G283" s="4" t="s">
        <v>16</v>
      </c>
      <c r="H283">
        <v>2062</v>
      </c>
      <c r="I283" s="6">
        <f t="shared" si="17"/>
        <v>73.012609117361791</v>
      </c>
      <c r="J283" t="s">
        <v>23</v>
      </c>
      <c r="K283" t="s">
        <v>24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35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5">
        <f t="shared" si="16"/>
        <v>1.0804761904761904</v>
      </c>
      <c r="G284" s="4" t="s">
        <v>22</v>
      </c>
      <c r="H284">
        <v>133</v>
      </c>
      <c r="I284" s="6">
        <f t="shared" si="17"/>
        <v>68.240601503759393</v>
      </c>
      <c r="J284" t="s">
        <v>23</v>
      </c>
      <c r="K284" t="s">
        <v>24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271</v>
      </c>
      <c r="S284" t="s">
        <v>2041</v>
      </c>
      <c r="T284" t="s">
        <v>2060</v>
      </c>
    </row>
    <row r="285" spans="1:20" x14ac:dyDescent="0.35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5">
        <f t="shared" si="16"/>
        <v>0.18728395061728395</v>
      </c>
      <c r="G285" s="4" t="s">
        <v>16</v>
      </c>
      <c r="H285">
        <v>29</v>
      </c>
      <c r="I285" s="6">
        <f t="shared" si="17"/>
        <v>52.310344827586206</v>
      </c>
      <c r="J285" t="s">
        <v>38</v>
      </c>
      <c r="K285" t="s">
        <v>39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25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5">
        <f t="shared" si="16"/>
        <v>0.83193877551020412</v>
      </c>
      <c r="G286" s="4" t="s">
        <v>16</v>
      </c>
      <c r="H286">
        <v>132</v>
      </c>
      <c r="I286" s="6">
        <f t="shared" si="17"/>
        <v>61.765151515151516</v>
      </c>
      <c r="J286" t="s">
        <v>23</v>
      </c>
      <c r="K286" t="s">
        <v>24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30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5">
        <f t="shared" si="16"/>
        <v>7.0633333333333335</v>
      </c>
      <c r="G287" s="4" t="s">
        <v>22</v>
      </c>
      <c r="H287">
        <v>254</v>
      </c>
      <c r="I287" s="6">
        <f t="shared" si="17"/>
        <v>25.027559055118111</v>
      </c>
      <c r="J287" t="s">
        <v>23</v>
      </c>
      <c r="K287" t="s">
        <v>24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35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5">
        <f t="shared" si="16"/>
        <v>0.17446030330062445</v>
      </c>
      <c r="G288" s="4" t="s">
        <v>76</v>
      </c>
      <c r="H288">
        <v>184</v>
      </c>
      <c r="I288" s="6">
        <f t="shared" si="17"/>
        <v>106.28804347826087</v>
      </c>
      <c r="J288" t="s">
        <v>23</v>
      </c>
      <c r="K288" t="s">
        <v>24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35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5">
        <f t="shared" si="16"/>
        <v>2.0973015873015872</v>
      </c>
      <c r="G289" s="4" t="s">
        <v>22</v>
      </c>
      <c r="H289">
        <v>176</v>
      </c>
      <c r="I289" s="6">
        <f t="shared" si="17"/>
        <v>75.07386363636364</v>
      </c>
      <c r="J289" t="s">
        <v>23</v>
      </c>
      <c r="K289" t="s">
        <v>24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52</v>
      </c>
      <c r="S289" t="s">
        <v>2035</v>
      </c>
      <c r="T289" t="s">
        <v>2043</v>
      </c>
    </row>
    <row r="290" spans="1:20" x14ac:dyDescent="0.35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5">
        <f t="shared" si="16"/>
        <v>0.97785714285714287</v>
      </c>
      <c r="G290" s="4" t="s">
        <v>16</v>
      </c>
      <c r="H290">
        <v>137</v>
      </c>
      <c r="I290" s="6">
        <f t="shared" si="17"/>
        <v>39.970802919708028</v>
      </c>
      <c r="J290" t="s">
        <v>38</v>
      </c>
      <c r="K290" t="s">
        <v>39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150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5">
        <f t="shared" si="16"/>
        <v>16.842500000000001</v>
      </c>
      <c r="G291" s="4" t="s">
        <v>22</v>
      </c>
      <c r="H291">
        <v>337</v>
      </c>
      <c r="I291" s="6">
        <f t="shared" si="17"/>
        <v>39.982195845697326</v>
      </c>
      <c r="J291" t="s">
        <v>17</v>
      </c>
      <c r="K291" t="s">
        <v>18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35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5">
        <f t="shared" si="16"/>
        <v>0.54402135231316728</v>
      </c>
      <c r="G292" s="4" t="s">
        <v>16</v>
      </c>
      <c r="H292">
        <v>908</v>
      </c>
      <c r="I292" s="6">
        <f t="shared" si="17"/>
        <v>101.01541850220265</v>
      </c>
      <c r="J292" t="s">
        <v>23</v>
      </c>
      <c r="K292" t="s">
        <v>24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44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5">
        <f t="shared" si="16"/>
        <v>4.5661111111111108</v>
      </c>
      <c r="G293" s="4" t="s">
        <v>22</v>
      </c>
      <c r="H293">
        <v>107</v>
      </c>
      <c r="I293" s="6">
        <f t="shared" si="17"/>
        <v>76.813084112149539</v>
      </c>
      <c r="J293" t="s">
        <v>23</v>
      </c>
      <c r="K293" t="s">
        <v>24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30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5">
        <f t="shared" si="16"/>
        <v>9.8219178082191785E-2</v>
      </c>
      <c r="G294" s="4" t="s">
        <v>16</v>
      </c>
      <c r="H294">
        <v>10</v>
      </c>
      <c r="I294" s="6">
        <f t="shared" si="17"/>
        <v>71.7</v>
      </c>
      <c r="J294" t="s">
        <v>23</v>
      </c>
      <c r="K294" t="s">
        <v>24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19</v>
      </c>
      <c r="S294" t="s">
        <v>2033</v>
      </c>
      <c r="T294" t="s">
        <v>2034</v>
      </c>
    </row>
    <row r="295" spans="1:20" x14ac:dyDescent="0.35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5">
        <f t="shared" si="16"/>
        <v>0.16384615384615384</v>
      </c>
      <c r="G295" s="4" t="s">
        <v>76</v>
      </c>
      <c r="H295">
        <v>32</v>
      </c>
      <c r="I295" s="6">
        <f t="shared" si="17"/>
        <v>33.28125</v>
      </c>
      <c r="J295" t="s">
        <v>109</v>
      </c>
      <c r="K295" t="s">
        <v>110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35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5">
        <f t="shared" si="16"/>
        <v>13.396666666666667</v>
      </c>
      <c r="G296" s="4" t="s">
        <v>22</v>
      </c>
      <c r="H296">
        <v>183</v>
      </c>
      <c r="I296" s="6">
        <f t="shared" si="17"/>
        <v>43.923497267759565</v>
      </c>
      <c r="J296" t="s">
        <v>23</v>
      </c>
      <c r="K296" t="s">
        <v>24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35</v>
      </c>
      <c r="S296" t="s">
        <v>2039</v>
      </c>
      <c r="T296" t="s">
        <v>2040</v>
      </c>
    </row>
    <row r="297" spans="1:20" x14ac:dyDescent="0.35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5">
        <f t="shared" si="16"/>
        <v>0.35650077760497667</v>
      </c>
      <c r="G297" s="4" t="s">
        <v>16</v>
      </c>
      <c r="H297">
        <v>1910</v>
      </c>
      <c r="I297" s="6">
        <f t="shared" si="17"/>
        <v>36.004712041884815</v>
      </c>
      <c r="J297" t="s">
        <v>100</v>
      </c>
      <c r="K297" t="s">
        <v>101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35</v>
      </c>
      <c r="S297" t="s">
        <v>2039</v>
      </c>
      <c r="T297" t="s">
        <v>2040</v>
      </c>
    </row>
    <row r="298" spans="1:20" x14ac:dyDescent="0.35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5">
        <f t="shared" si="16"/>
        <v>0.54950819672131146</v>
      </c>
      <c r="G298" s="4" t="s">
        <v>16</v>
      </c>
      <c r="H298">
        <v>38</v>
      </c>
      <c r="I298" s="6">
        <f t="shared" si="17"/>
        <v>88.21052631578948</v>
      </c>
      <c r="J298" t="s">
        <v>28</v>
      </c>
      <c r="K298" t="s">
        <v>29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35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5">
        <f t="shared" si="16"/>
        <v>0.94236111111111109</v>
      </c>
      <c r="G299" s="4" t="s">
        <v>16</v>
      </c>
      <c r="H299">
        <v>104</v>
      </c>
      <c r="I299" s="6">
        <f t="shared" si="17"/>
        <v>65.240384615384613</v>
      </c>
      <c r="J299" t="s">
        <v>28</v>
      </c>
      <c r="K299" t="s">
        <v>29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35</v>
      </c>
      <c r="S299" t="s">
        <v>2039</v>
      </c>
      <c r="T299" t="s">
        <v>2040</v>
      </c>
    </row>
    <row r="300" spans="1:20" x14ac:dyDescent="0.35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5">
        <f t="shared" si="16"/>
        <v>1.4391428571428571</v>
      </c>
      <c r="G300" s="4" t="s">
        <v>22</v>
      </c>
      <c r="H300">
        <v>72</v>
      </c>
      <c r="I300" s="6">
        <f t="shared" si="17"/>
        <v>69.958333333333329</v>
      </c>
      <c r="J300" t="s">
        <v>23</v>
      </c>
      <c r="K300" t="s">
        <v>24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25</v>
      </c>
      <c r="S300" t="s">
        <v>2035</v>
      </c>
      <c r="T300" t="s">
        <v>2036</v>
      </c>
    </row>
    <row r="301" spans="1:20" x14ac:dyDescent="0.35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5">
        <f t="shared" si="16"/>
        <v>0.51421052631578945</v>
      </c>
      <c r="G301" s="4" t="s">
        <v>16</v>
      </c>
      <c r="H301">
        <v>49</v>
      </c>
      <c r="I301" s="6">
        <f t="shared" si="17"/>
        <v>39.877551020408163</v>
      </c>
      <c r="J301" t="s">
        <v>23</v>
      </c>
      <c r="K301" t="s">
        <v>24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19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5">
        <f t="shared" si="16"/>
        <v>0.05</v>
      </c>
      <c r="G302" s="4" t="s">
        <v>16</v>
      </c>
      <c r="H302">
        <v>1</v>
      </c>
      <c r="I302" s="6">
        <f t="shared" si="17"/>
        <v>5</v>
      </c>
      <c r="J302" t="s">
        <v>38</v>
      </c>
      <c r="K302" t="s">
        <v>39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70</v>
      </c>
      <c r="S302" t="s">
        <v>2047</v>
      </c>
      <c r="T302" t="s">
        <v>2048</v>
      </c>
    </row>
    <row r="303" spans="1:20" x14ac:dyDescent="0.35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5">
        <f t="shared" si="16"/>
        <v>13.446666666666667</v>
      </c>
      <c r="G303" s="4" t="s">
        <v>22</v>
      </c>
      <c r="H303">
        <v>295</v>
      </c>
      <c r="I303" s="6">
        <f t="shared" si="17"/>
        <v>41.023728813559323</v>
      </c>
      <c r="J303" t="s">
        <v>23</v>
      </c>
      <c r="K303" t="s">
        <v>24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44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5">
        <f t="shared" si="16"/>
        <v>0.31844940867279897</v>
      </c>
      <c r="G304" s="4" t="s">
        <v>16</v>
      </c>
      <c r="H304">
        <v>245</v>
      </c>
      <c r="I304" s="6">
        <f t="shared" si="17"/>
        <v>98.914285714285711</v>
      </c>
      <c r="J304" t="s">
        <v>23</v>
      </c>
      <c r="K304" t="s">
        <v>24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35</v>
      </c>
      <c r="S304" t="s">
        <v>2039</v>
      </c>
      <c r="T304" t="s">
        <v>2040</v>
      </c>
    </row>
    <row r="305" spans="1:20" x14ac:dyDescent="0.35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5">
        <f t="shared" si="16"/>
        <v>0.82617647058823529</v>
      </c>
      <c r="G305" s="4" t="s">
        <v>16</v>
      </c>
      <c r="H305">
        <v>32</v>
      </c>
      <c r="I305" s="6">
        <f t="shared" si="17"/>
        <v>87.78125</v>
      </c>
      <c r="J305" t="s">
        <v>23</v>
      </c>
      <c r="K305" t="s">
        <v>24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62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5">
        <f t="shared" si="16"/>
        <v>5.4614285714285717</v>
      </c>
      <c r="G306" s="4" t="s">
        <v>22</v>
      </c>
      <c r="H306">
        <v>142</v>
      </c>
      <c r="I306" s="6">
        <f t="shared" si="17"/>
        <v>80.767605633802816</v>
      </c>
      <c r="J306" t="s">
        <v>23</v>
      </c>
      <c r="K306" t="s">
        <v>24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44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5">
        <f t="shared" si="16"/>
        <v>2.8621428571428571</v>
      </c>
      <c r="G307" s="4" t="s">
        <v>22</v>
      </c>
      <c r="H307">
        <v>85</v>
      </c>
      <c r="I307" s="6">
        <f t="shared" si="17"/>
        <v>94.28235294117647</v>
      </c>
      <c r="J307" t="s">
        <v>23</v>
      </c>
      <c r="K307" t="s">
        <v>24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35</v>
      </c>
      <c r="S307" t="s">
        <v>2039</v>
      </c>
      <c r="T307" t="s">
        <v>2040</v>
      </c>
    </row>
    <row r="308" spans="1:20" ht="29" x14ac:dyDescent="0.35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5">
        <f t="shared" si="16"/>
        <v>7.9076923076923072E-2</v>
      </c>
      <c r="G308" s="4" t="s">
        <v>16</v>
      </c>
      <c r="H308">
        <v>7</v>
      </c>
      <c r="I308" s="6">
        <f t="shared" si="17"/>
        <v>73.428571428571431</v>
      </c>
      <c r="J308" t="s">
        <v>23</v>
      </c>
      <c r="K308" t="s">
        <v>24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35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5">
        <f t="shared" si="16"/>
        <v>1.3213677811550153</v>
      </c>
      <c r="G309" s="4" t="s">
        <v>22</v>
      </c>
      <c r="H309">
        <v>659</v>
      </c>
      <c r="I309" s="6">
        <f t="shared" si="17"/>
        <v>65.968133535660087</v>
      </c>
      <c r="J309" t="s">
        <v>38</v>
      </c>
      <c r="K309" t="s">
        <v>39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121</v>
      </c>
      <c r="S309" t="s">
        <v>2047</v>
      </c>
      <c r="T309" t="s">
        <v>2053</v>
      </c>
    </row>
    <row r="310" spans="1:20" x14ac:dyDescent="0.35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5">
        <f t="shared" si="16"/>
        <v>0.74077834179357027</v>
      </c>
      <c r="G310" s="4" t="s">
        <v>16</v>
      </c>
      <c r="H310">
        <v>803</v>
      </c>
      <c r="I310" s="6">
        <f t="shared" si="17"/>
        <v>109.04109589041096</v>
      </c>
      <c r="J310" t="s">
        <v>23</v>
      </c>
      <c r="K310" t="s">
        <v>24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35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5">
        <f t="shared" si="16"/>
        <v>0.75292682926829269</v>
      </c>
      <c r="G311" s="4" t="s">
        <v>76</v>
      </c>
      <c r="H311">
        <v>75</v>
      </c>
      <c r="I311" s="6">
        <f t="shared" si="17"/>
        <v>41.16</v>
      </c>
      <c r="J311" t="s">
        <v>23</v>
      </c>
      <c r="K311" t="s">
        <v>24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62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5">
        <f t="shared" si="16"/>
        <v>0.20333333333333334</v>
      </c>
      <c r="G312" s="4" t="s">
        <v>16</v>
      </c>
      <c r="H312">
        <v>16</v>
      </c>
      <c r="I312" s="6">
        <f t="shared" si="17"/>
        <v>99.125</v>
      </c>
      <c r="J312" t="s">
        <v>23</v>
      </c>
      <c r="K312" t="s">
        <v>24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91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5">
        <f t="shared" si="16"/>
        <v>2.0336507936507937</v>
      </c>
      <c r="G313" s="4" t="s">
        <v>22</v>
      </c>
      <c r="H313">
        <v>121</v>
      </c>
      <c r="I313" s="6">
        <f t="shared" si="17"/>
        <v>105.88429752066116</v>
      </c>
      <c r="J313" t="s">
        <v>23</v>
      </c>
      <c r="K313" t="s">
        <v>24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35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5">
        <f t="shared" si="16"/>
        <v>3.1022842639593908</v>
      </c>
      <c r="G314" s="4" t="s">
        <v>22</v>
      </c>
      <c r="H314">
        <v>3742</v>
      </c>
      <c r="I314" s="6">
        <f t="shared" si="17"/>
        <v>48.996525921966864</v>
      </c>
      <c r="J314" t="s">
        <v>23</v>
      </c>
      <c r="K314" t="s">
        <v>24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35</v>
      </c>
      <c r="S314" t="s">
        <v>2039</v>
      </c>
      <c r="T314" t="s">
        <v>2040</v>
      </c>
    </row>
    <row r="315" spans="1:20" x14ac:dyDescent="0.35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5">
        <f t="shared" si="16"/>
        <v>3.9531818181818181</v>
      </c>
      <c r="G315" s="4" t="s">
        <v>22</v>
      </c>
      <c r="H315">
        <v>223</v>
      </c>
      <c r="I315" s="6">
        <f t="shared" si="17"/>
        <v>39</v>
      </c>
      <c r="J315" t="s">
        <v>23</v>
      </c>
      <c r="K315" t="s">
        <v>24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25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5">
        <f t="shared" si="16"/>
        <v>2.9471428571428571</v>
      </c>
      <c r="G316" s="4" t="s">
        <v>22</v>
      </c>
      <c r="H316">
        <v>133</v>
      </c>
      <c r="I316" s="6">
        <f t="shared" si="17"/>
        <v>31.022556390977442</v>
      </c>
      <c r="J316" t="s">
        <v>23</v>
      </c>
      <c r="K316" t="s">
        <v>24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44</v>
      </c>
      <c r="S316" t="s">
        <v>2041</v>
      </c>
      <c r="T316" t="s">
        <v>2042</v>
      </c>
    </row>
    <row r="317" spans="1:20" x14ac:dyDescent="0.35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5">
        <f t="shared" si="16"/>
        <v>0.33894736842105261</v>
      </c>
      <c r="G317" s="4" t="s">
        <v>16</v>
      </c>
      <c r="H317">
        <v>31</v>
      </c>
      <c r="I317" s="6">
        <f t="shared" si="17"/>
        <v>103.87096774193549</v>
      </c>
      <c r="J317" t="s">
        <v>23</v>
      </c>
      <c r="K317" t="s">
        <v>24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35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5">
        <f t="shared" si="16"/>
        <v>0.66677083333333331</v>
      </c>
      <c r="G318" s="4" t="s">
        <v>16</v>
      </c>
      <c r="H318">
        <v>108</v>
      </c>
      <c r="I318" s="6">
        <f t="shared" si="17"/>
        <v>59.268518518518519</v>
      </c>
      <c r="J318" t="s">
        <v>109</v>
      </c>
      <c r="K318" t="s">
        <v>110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19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5">
        <f t="shared" si="16"/>
        <v>0.19227272727272726</v>
      </c>
      <c r="G319" s="4" t="s">
        <v>16</v>
      </c>
      <c r="H319">
        <v>30</v>
      </c>
      <c r="I319" s="6">
        <f t="shared" si="17"/>
        <v>42.3</v>
      </c>
      <c r="J319" t="s">
        <v>23</v>
      </c>
      <c r="K319" t="s">
        <v>24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35</v>
      </c>
      <c r="S319" t="s">
        <v>2039</v>
      </c>
      <c r="T319" t="s">
        <v>2040</v>
      </c>
    </row>
    <row r="320" spans="1:20" ht="29" x14ac:dyDescent="0.35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5">
        <f t="shared" si="16"/>
        <v>0.15842105263157893</v>
      </c>
      <c r="G320" s="4" t="s">
        <v>16</v>
      </c>
      <c r="H320">
        <v>17</v>
      </c>
      <c r="I320" s="6">
        <f t="shared" si="17"/>
        <v>53.117647058823529</v>
      </c>
      <c r="J320" t="s">
        <v>23</v>
      </c>
      <c r="K320" t="s">
        <v>24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25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5">
        <f t="shared" si="16"/>
        <v>0.38702380952380955</v>
      </c>
      <c r="G321" s="4" t="s">
        <v>76</v>
      </c>
      <c r="H321">
        <v>64</v>
      </c>
      <c r="I321" s="6">
        <f t="shared" si="17"/>
        <v>50.796875</v>
      </c>
      <c r="J321" t="s">
        <v>23</v>
      </c>
      <c r="K321" t="s">
        <v>24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30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5">
        <f t="shared" ref="F322:F385" si="20">E322/D322</f>
        <v>9.5876777251184833E-2</v>
      </c>
      <c r="G322" s="4" t="s">
        <v>16</v>
      </c>
      <c r="H322">
        <v>80</v>
      </c>
      <c r="I322" s="6">
        <f t="shared" si="17"/>
        <v>101.15</v>
      </c>
      <c r="J322" t="s">
        <v>23</v>
      </c>
      <c r="K322" t="s">
        <v>24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121</v>
      </c>
      <c r="S322" t="s">
        <v>2047</v>
      </c>
      <c r="T322" t="s">
        <v>2053</v>
      </c>
    </row>
    <row r="323" spans="1:20" ht="29" x14ac:dyDescent="0.35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5">
        <f t="shared" si="20"/>
        <v>0.94144366197183094</v>
      </c>
      <c r="G323" s="4" t="s">
        <v>16</v>
      </c>
      <c r="H323">
        <v>2468</v>
      </c>
      <c r="I323" s="6">
        <f t="shared" ref="I323:I386" si="21">IFERROR(E323/H323,0)</f>
        <v>65.000810372771468</v>
      </c>
      <c r="J323" t="s">
        <v>23</v>
      </c>
      <c r="K323" t="s">
        <v>24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102</v>
      </c>
      <c r="S323" t="s">
        <v>2041</v>
      </c>
      <c r="T323" t="s">
        <v>2052</v>
      </c>
    </row>
    <row r="324" spans="1:20" ht="29" x14ac:dyDescent="0.35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5">
        <f t="shared" si="20"/>
        <v>1.6656234096692113</v>
      </c>
      <c r="G324" s="4" t="s">
        <v>22</v>
      </c>
      <c r="H324">
        <v>5168</v>
      </c>
      <c r="I324" s="6">
        <f t="shared" si="21"/>
        <v>37.998645510835914</v>
      </c>
      <c r="J324" t="s">
        <v>23</v>
      </c>
      <c r="K324" t="s">
        <v>24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35</v>
      </c>
      <c r="S324" t="s">
        <v>2039</v>
      </c>
      <c r="T324" t="s">
        <v>2040</v>
      </c>
    </row>
    <row r="325" spans="1:20" x14ac:dyDescent="0.35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5">
        <f t="shared" si="20"/>
        <v>0.24134831460674158</v>
      </c>
      <c r="G325" s="4" t="s">
        <v>16</v>
      </c>
      <c r="H325">
        <v>26</v>
      </c>
      <c r="I325" s="6">
        <f t="shared" si="21"/>
        <v>82.615384615384613</v>
      </c>
      <c r="J325" t="s">
        <v>42</v>
      </c>
      <c r="K325" t="s">
        <v>43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44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5">
        <f t="shared" si="20"/>
        <v>1.6405633802816901</v>
      </c>
      <c r="G326" s="4" t="s">
        <v>22</v>
      </c>
      <c r="H326">
        <v>307</v>
      </c>
      <c r="I326" s="6">
        <f t="shared" si="21"/>
        <v>37.941368078175898</v>
      </c>
      <c r="J326" t="s">
        <v>23</v>
      </c>
      <c r="K326" t="s">
        <v>24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35</v>
      </c>
      <c r="S326" t="s">
        <v>2039</v>
      </c>
      <c r="T326" t="s">
        <v>2040</v>
      </c>
    </row>
    <row r="327" spans="1:20" x14ac:dyDescent="0.35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5">
        <f t="shared" si="20"/>
        <v>0.90723076923076929</v>
      </c>
      <c r="G327" s="4" t="s">
        <v>16</v>
      </c>
      <c r="H327">
        <v>73</v>
      </c>
      <c r="I327" s="6">
        <f t="shared" si="21"/>
        <v>80.780821917808225</v>
      </c>
      <c r="J327" t="s">
        <v>23</v>
      </c>
      <c r="K327" t="s">
        <v>24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35</v>
      </c>
      <c r="S327" t="s">
        <v>2039</v>
      </c>
      <c r="T327" t="s">
        <v>2040</v>
      </c>
    </row>
    <row r="328" spans="1:20" ht="29" x14ac:dyDescent="0.35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5">
        <f t="shared" si="20"/>
        <v>0.46194444444444444</v>
      </c>
      <c r="G328" s="4" t="s">
        <v>16</v>
      </c>
      <c r="H328">
        <v>128</v>
      </c>
      <c r="I328" s="6">
        <f t="shared" si="21"/>
        <v>25.984375</v>
      </c>
      <c r="J328" t="s">
        <v>23</v>
      </c>
      <c r="K328" t="s">
        <v>24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73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5">
        <f t="shared" si="20"/>
        <v>0.38538461538461538</v>
      </c>
      <c r="G329" s="4" t="s">
        <v>16</v>
      </c>
      <c r="H329">
        <v>33</v>
      </c>
      <c r="I329" s="6">
        <f t="shared" si="21"/>
        <v>30.363636363636363</v>
      </c>
      <c r="J329" t="s">
        <v>23</v>
      </c>
      <c r="K329" t="s">
        <v>24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35</v>
      </c>
      <c r="S329" t="s">
        <v>2039</v>
      </c>
      <c r="T329" t="s">
        <v>2040</v>
      </c>
    </row>
    <row r="330" spans="1:20" x14ac:dyDescent="0.35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5">
        <f t="shared" si="20"/>
        <v>1.3356231003039514</v>
      </c>
      <c r="G330" s="4" t="s">
        <v>22</v>
      </c>
      <c r="H330">
        <v>2441</v>
      </c>
      <c r="I330" s="6">
        <f t="shared" si="21"/>
        <v>54.004916018025398</v>
      </c>
      <c r="J330" t="s">
        <v>23</v>
      </c>
      <c r="K330" t="s">
        <v>24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25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5">
        <f t="shared" si="20"/>
        <v>0.22896588486140726</v>
      </c>
      <c r="G331" s="4" t="s">
        <v>49</v>
      </c>
      <c r="H331">
        <v>211</v>
      </c>
      <c r="I331" s="6">
        <f t="shared" si="21"/>
        <v>101.78672985781991</v>
      </c>
      <c r="J331" t="s">
        <v>23</v>
      </c>
      <c r="K331" t="s">
        <v>24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91</v>
      </c>
      <c r="S331" t="s">
        <v>2050</v>
      </c>
      <c r="T331" t="s">
        <v>2051</v>
      </c>
    </row>
    <row r="332" spans="1:20" ht="29" x14ac:dyDescent="0.35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5">
        <f t="shared" si="20"/>
        <v>1.8495548961424333</v>
      </c>
      <c r="G332" s="4" t="s">
        <v>22</v>
      </c>
      <c r="H332">
        <v>1385</v>
      </c>
      <c r="I332" s="6">
        <f t="shared" si="21"/>
        <v>45.003610108303249</v>
      </c>
      <c r="J332" t="s">
        <v>42</v>
      </c>
      <c r="K332" t="s">
        <v>43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44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5">
        <f t="shared" si="20"/>
        <v>4.4372727272727275</v>
      </c>
      <c r="G333" s="4" t="s">
        <v>22</v>
      </c>
      <c r="H333">
        <v>190</v>
      </c>
      <c r="I333" s="6">
        <f t="shared" si="21"/>
        <v>77.068421052631578</v>
      </c>
      <c r="J333" t="s">
        <v>23</v>
      </c>
      <c r="K333" t="s">
        <v>24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19</v>
      </c>
      <c r="S333" t="s">
        <v>2033</v>
      </c>
      <c r="T333" t="s">
        <v>2034</v>
      </c>
    </row>
    <row r="334" spans="1:20" x14ac:dyDescent="0.35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5">
        <f t="shared" si="20"/>
        <v>1.999806763285024</v>
      </c>
      <c r="G334" s="4" t="s">
        <v>22</v>
      </c>
      <c r="H334">
        <v>470</v>
      </c>
      <c r="I334" s="6">
        <f t="shared" si="21"/>
        <v>88.076595744680844</v>
      </c>
      <c r="J334" t="s">
        <v>23</v>
      </c>
      <c r="K334" t="s">
        <v>24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67</v>
      </c>
      <c r="S334" t="s">
        <v>2037</v>
      </c>
      <c r="T334" t="s">
        <v>2046</v>
      </c>
    </row>
    <row r="335" spans="1:20" x14ac:dyDescent="0.35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5">
        <f t="shared" si="20"/>
        <v>1.2395833333333333</v>
      </c>
      <c r="G335" s="4" t="s">
        <v>22</v>
      </c>
      <c r="H335">
        <v>253</v>
      </c>
      <c r="I335" s="6">
        <f t="shared" si="21"/>
        <v>47.035573122529641</v>
      </c>
      <c r="J335" t="s">
        <v>23</v>
      </c>
      <c r="K335" t="s">
        <v>24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35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5">
        <f t="shared" si="20"/>
        <v>1.8661329305135952</v>
      </c>
      <c r="G336" s="4" t="s">
        <v>22</v>
      </c>
      <c r="H336">
        <v>1113</v>
      </c>
      <c r="I336" s="6">
        <f t="shared" si="21"/>
        <v>110.99550763701707</v>
      </c>
      <c r="J336" t="s">
        <v>23</v>
      </c>
      <c r="K336" t="s">
        <v>24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25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5">
        <f t="shared" si="20"/>
        <v>1.1428538550057536</v>
      </c>
      <c r="G337" s="4" t="s">
        <v>22</v>
      </c>
      <c r="H337">
        <v>2283</v>
      </c>
      <c r="I337" s="6">
        <f t="shared" si="21"/>
        <v>87.003066141042481</v>
      </c>
      <c r="J337" t="s">
        <v>23</v>
      </c>
      <c r="K337" t="s">
        <v>24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25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5">
        <f t="shared" si="20"/>
        <v>0.97032531824611035</v>
      </c>
      <c r="G338" s="4" t="s">
        <v>16</v>
      </c>
      <c r="H338">
        <v>1072</v>
      </c>
      <c r="I338" s="6">
        <f t="shared" si="21"/>
        <v>63.994402985074629</v>
      </c>
      <c r="J338" t="s">
        <v>23</v>
      </c>
      <c r="K338" t="s">
        <v>24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25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5">
        <f t="shared" si="20"/>
        <v>1.2281904761904763</v>
      </c>
      <c r="G339" s="4" t="s">
        <v>22</v>
      </c>
      <c r="H339">
        <v>1095</v>
      </c>
      <c r="I339" s="6">
        <f t="shared" si="21"/>
        <v>105.9945205479452</v>
      </c>
      <c r="J339" t="s">
        <v>23</v>
      </c>
      <c r="K339" t="s">
        <v>24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35</v>
      </c>
      <c r="S339" t="s">
        <v>2039</v>
      </c>
      <c r="T339" t="s">
        <v>2040</v>
      </c>
    </row>
    <row r="340" spans="1:20" x14ac:dyDescent="0.35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5">
        <f t="shared" si="20"/>
        <v>1.7914326647564469</v>
      </c>
      <c r="G340" s="4" t="s">
        <v>22</v>
      </c>
      <c r="H340">
        <v>1690</v>
      </c>
      <c r="I340" s="6">
        <f t="shared" si="21"/>
        <v>73.989349112426041</v>
      </c>
      <c r="J340" t="s">
        <v>23</v>
      </c>
      <c r="K340" t="s">
        <v>24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35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5">
        <f t="shared" si="20"/>
        <v>0.79951577402787966</v>
      </c>
      <c r="G341" s="4" t="s">
        <v>76</v>
      </c>
      <c r="H341">
        <v>1297</v>
      </c>
      <c r="I341" s="6">
        <f t="shared" si="21"/>
        <v>84.02004626060139</v>
      </c>
      <c r="J341" t="s">
        <v>17</v>
      </c>
      <c r="K341" t="s">
        <v>18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35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5">
        <f t="shared" si="20"/>
        <v>0.94242587601078165</v>
      </c>
      <c r="G342" s="4" t="s">
        <v>16</v>
      </c>
      <c r="H342">
        <v>393</v>
      </c>
      <c r="I342" s="6">
        <f t="shared" si="21"/>
        <v>88.966921119592882</v>
      </c>
      <c r="J342" t="s">
        <v>23</v>
      </c>
      <c r="K342" t="s">
        <v>24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124</v>
      </c>
      <c r="S342" t="s">
        <v>2054</v>
      </c>
      <c r="T342" t="s">
        <v>2055</v>
      </c>
    </row>
    <row r="343" spans="1:20" x14ac:dyDescent="0.35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5">
        <f t="shared" si="20"/>
        <v>0.84669291338582675</v>
      </c>
      <c r="G343" s="4" t="s">
        <v>16</v>
      </c>
      <c r="H343">
        <v>1257</v>
      </c>
      <c r="I343" s="6">
        <f t="shared" si="21"/>
        <v>76.990453460620529</v>
      </c>
      <c r="J343" t="s">
        <v>23</v>
      </c>
      <c r="K343" t="s">
        <v>24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62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5">
        <f t="shared" si="20"/>
        <v>0.66521920668058454</v>
      </c>
      <c r="G344" s="4" t="s">
        <v>16</v>
      </c>
      <c r="H344">
        <v>328</v>
      </c>
      <c r="I344" s="6">
        <f t="shared" si="21"/>
        <v>97.146341463414629</v>
      </c>
      <c r="J344" t="s">
        <v>23</v>
      </c>
      <c r="K344" t="s">
        <v>24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35</v>
      </c>
      <c r="S344" t="s">
        <v>2039</v>
      </c>
      <c r="T344" t="s">
        <v>2040</v>
      </c>
    </row>
    <row r="345" spans="1:20" x14ac:dyDescent="0.35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5">
        <f t="shared" si="20"/>
        <v>0.53922222222222227</v>
      </c>
      <c r="G345" s="4" t="s">
        <v>16</v>
      </c>
      <c r="H345">
        <v>147</v>
      </c>
      <c r="I345" s="6">
        <f t="shared" si="21"/>
        <v>33.013605442176868</v>
      </c>
      <c r="J345" t="s">
        <v>23</v>
      </c>
      <c r="K345" t="s">
        <v>24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35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5">
        <f t="shared" si="20"/>
        <v>0.41983299595141699</v>
      </c>
      <c r="G346" s="4" t="s">
        <v>16</v>
      </c>
      <c r="H346">
        <v>830</v>
      </c>
      <c r="I346" s="6">
        <f t="shared" si="21"/>
        <v>99.950602409638549</v>
      </c>
      <c r="J346" t="s">
        <v>23</v>
      </c>
      <c r="K346" t="s">
        <v>24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91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5">
        <f t="shared" si="20"/>
        <v>0.14694796954314721</v>
      </c>
      <c r="G347" s="4" t="s">
        <v>16</v>
      </c>
      <c r="H347">
        <v>331</v>
      </c>
      <c r="I347" s="6">
        <f t="shared" si="21"/>
        <v>69.966767371601208</v>
      </c>
      <c r="J347" t="s">
        <v>42</v>
      </c>
      <c r="K347" t="s">
        <v>43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55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5">
        <f t="shared" si="20"/>
        <v>0.34475</v>
      </c>
      <c r="G348" s="4" t="s">
        <v>16</v>
      </c>
      <c r="H348">
        <v>25</v>
      </c>
      <c r="I348" s="6">
        <f t="shared" si="21"/>
        <v>110.32</v>
      </c>
      <c r="J348" t="s">
        <v>23</v>
      </c>
      <c r="K348" t="s">
        <v>24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62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5">
        <f t="shared" si="20"/>
        <v>14.007777777777777</v>
      </c>
      <c r="G349" s="4" t="s">
        <v>22</v>
      </c>
      <c r="H349">
        <v>191</v>
      </c>
      <c r="I349" s="6">
        <f t="shared" si="21"/>
        <v>66.005235602094245</v>
      </c>
      <c r="J349" t="s">
        <v>23</v>
      </c>
      <c r="K349" t="s">
        <v>24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30</v>
      </c>
      <c r="S349" t="s">
        <v>2037</v>
      </c>
      <c r="T349" t="s">
        <v>2038</v>
      </c>
    </row>
    <row r="350" spans="1:20" x14ac:dyDescent="0.35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5">
        <f t="shared" si="20"/>
        <v>0.71770351758793971</v>
      </c>
      <c r="G350" s="4" t="s">
        <v>16</v>
      </c>
      <c r="H350">
        <v>3483</v>
      </c>
      <c r="I350" s="6">
        <f t="shared" si="21"/>
        <v>41.005742176284812</v>
      </c>
      <c r="J350" t="s">
        <v>23</v>
      </c>
      <c r="K350" t="s">
        <v>24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19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5">
        <f t="shared" si="20"/>
        <v>0.53074115044247783</v>
      </c>
      <c r="G351" s="4" t="s">
        <v>16</v>
      </c>
      <c r="H351">
        <v>923</v>
      </c>
      <c r="I351" s="6">
        <f t="shared" si="21"/>
        <v>103.96316359696641</v>
      </c>
      <c r="J351" t="s">
        <v>23</v>
      </c>
      <c r="K351" t="s">
        <v>24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35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5">
        <f t="shared" si="20"/>
        <v>0.05</v>
      </c>
      <c r="G352" s="4" t="s">
        <v>16</v>
      </c>
      <c r="H352">
        <v>1</v>
      </c>
      <c r="I352" s="6">
        <f t="shared" si="21"/>
        <v>5</v>
      </c>
      <c r="J352" t="s">
        <v>23</v>
      </c>
      <c r="K352" t="s">
        <v>24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161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5">
        <f t="shared" si="20"/>
        <v>1.2770715249662619</v>
      </c>
      <c r="G353" s="4" t="s">
        <v>22</v>
      </c>
      <c r="H353">
        <v>2013</v>
      </c>
      <c r="I353" s="6">
        <f t="shared" si="21"/>
        <v>47.009935419771487</v>
      </c>
      <c r="J353" t="s">
        <v>23</v>
      </c>
      <c r="K353" t="s">
        <v>24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25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5">
        <f t="shared" si="20"/>
        <v>0.34892857142857142</v>
      </c>
      <c r="G354" s="4" t="s">
        <v>16</v>
      </c>
      <c r="H354">
        <v>33</v>
      </c>
      <c r="I354" s="6">
        <f t="shared" si="21"/>
        <v>29.606060606060606</v>
      </c>
      <c r="J354" t="s">
        <v>17</v>
      </c>
      <c r="K354" t="s">
        <v>18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35</v>
      </c>
      <c r="S354" t="s">
        <v>2039</v>
      </c>
      <c r="T354" t="s">
        <v>2040</v>
      </c>
    </row>
    <row r="355" spans="1:20" x14ac:dyDescent="0.35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5">
        <f t="shared" si="20"/>
        <v>4.105982142857143</v>
      </c>
      <c r="G355" s="4" t="s">
        <v>22</v>
      </c>
      <c r="H355">
        <v>1703</v>
      </c>
      <c r="I355" s="6">
        <f t="shared" si="21"/>
        <v>81.010569583088667</v>
      </c>
      <c r="J355" t="s">
        <v>23</v>
      </c>
      <c r="K355" t="s">
        <v>24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35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5">
        <f t="shared" si="20"/>
        <v>1.2373770491803278</v>
      </c>
      <c r="G356" s="4" t="s">
        <v>22</v>
      </c>
      <c r="H356">
        <v>80</v>
      </c>
      <c r="I356" s="6">
        <f t="shared" si="21"/>
        <v>94.35</v>
      </c>
      <c r="J356" t="s">
        <v>38</v>
      </c>
      <c r="K356" t="s">
        <v>39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44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5">
        <f t="shared" si="20"/>
        <v>0.58973684210526311</v>
      </c>
      <c r="G357" s="4" t="s">
        <v>49</v>
      </c>
      <c r="H357">
        <v>86</v>
      </c>
      <c r="I357" s="6">
        <f t="shared" si="21"/>
        <v>26.058139534883722</v>
      </c>
      <c r="J357" t="s">
        <v>23</v>
      </c>
      <c r="K357" t="s">
        <v>24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67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5">
        <f t="shared" si="20"/>
        <v>0.36892473118279567</v>
      </c>
      <c r="G358" s="4" t="s">
        <v>16</v>
      </c>
      <c r="H358">
        <v>40</v>
      </c>
      <c r="I358" s="6">
        <f t="shared" si="21"/>
        <v>85.775000000000006</v>
      </c>
      <c r="J358" t="s">
        <v>109</v>
      </c>
      <c r="K358" t="s">
        <v>110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35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5">
        <f t="shared" si="20"/>
        <v>1.8491304347826087</v>
      </c>
      <c r="G359" s="4" t="s">
        <v>22</v>
      </c>
      <c r="H359">
        <v>41</v>
      </c>
      <c r="I359" s="6">
        <f t="shared" si="21"/>
        <v>103.73170731707317</v>
      </c>
      <c r="J359" t="s">
        <v>23</v>
      </c>
      <c r="K359" t="s">
        <v>24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91</v>
      </c>
      <c r="S359" t="s">
        <v>2050</v>
      </c>
      <c r="T359" t="s">
        <v>2051</v>
      </c>
    </row>
    <row r="360" spans="1:20" x14ac:dyDescent="0.35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5">
        <f t="shared" si="20"/>
        <v>0.11814432989690722</v>
      </c>
      <c r="G360" s="4" t="s">
        <v>16</v>
      </c>
      <c r="H360">
        <v>23</v>
      </c>
      <c r="I360" s="6">
        <f t="shared" si="21"/>
        <v>49.826086956521742</v>
      </c>
      <c r="J360" t="s">
        <v>17</v>
      </c>
      <c r="K360" t="s">
        <v>18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124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5">
        <f t="shared" si="20"/>
        <v>2.9870000000000001</v>
      </c>
      <c r="G361" s="4" t="s">
        <v>22</v>
      </c>
      <c r="H361">
        <v>187</v>
      </c>
      <c r="I361" s="6">
        <f t="shared" si="21"/>
        <v>63.893048128342244</v>
      </c>
      <c r="J361" t="s">
        <v>23</v>
      </c>
      <c r="K361" t="s">
        <v>24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73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5">
        <f t="shared" si="20"/>
        <v>2.2635175879396985</v>
      </c>
      <c r="G362" s="4" t="s">
        <v>22</v>
      </c>
      <c r="H362">
        <v>2875</v>
      </c>
      <c r="I362" s="6">
        <f t="shared" si="21"/>
        <v>47.002434782608695</v>
      </c>
      <c r="J362" t="s">
        <v>42</v>
      </c>
      <c r="K362" t="s">
        <v>43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35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5">
        <f t="shared" si="20"/>
        <v>1.7356363636363636</v>
      </c>
      <c r="G363" s="4" t="s">
        <v>22</v>
      </c>
      <c r="H363">
        <v>88</v>
      </c>
      <c r="I363" s="6">
        <f t="shared" si="21"/>
        <v>108.47727272727273</v>
      </c>
      <c r="J363" t="s">
        <v>23</v>
      </c>
      <c r="K363" t="s">
        <v>24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35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5">
        <f t="shared" si="20"/>
        <v>3.7175675675675675</v>
      </c>
      <c r="G364" s="4" t="s">
        <v>22</v>
      </c>
      <c r="H364">
        <v>191</v>
      </c>
      <c r="I364" s="6">
        <f t="shared" si="21"/>
        <v>72.015706806282722</v>
      </c>
      <c r="J364" t="s">
        <v>23</v>
      </c>
      <c r="K364" t="s">
        <v>24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25</v>
      </c>
      <c r="S364" t="s">
        <v>2035</v>
      </c>
      <c r="T364" t="s">
        <v>2036</v>
      </c>
    </row>
    <row r="365" spans="1:20" x14ac:dyDescent="0.35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5">
        <f t="shared" si="20"/>
        <v>1.601923076923077</v>
      </c>
      <c r="G365" s="4" t="s">
        <v>22</v>
      </c>
      <c r="H365">
        <v>139</v>
      </c>
      <c r="I365" s="6">
        <f t="shared" si="21"/>
        <v>59.928057553956833</v>
      </c>
      <c r="J365" t="s">
        <v>23</v>
      </c>
      <c r="K365" t="s">
        <v>24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25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5">
        <f t="shared" si="20"/>
        <v>16.163333333333334</v>
      </c>
      <c r="G366" s="4" t="s">
        <v>22</v>
      </c>
      <c r="H366">
        <v>186</v>
      </c>
      <c r="I366" s="6">
        <f t="shared" si="21"/>
        <v>78.209677419354833</v>
      </c>
      <c r="J366" t="s">
        <v>23</v>
      </c>
      <c r="K366" t="s">
        <v>24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62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5">
        <f t="shared" si="20"/>
        <v>7.3343749999999996</v>
      </c>
      <c r="G367" s="4" t="s">
        <v>22</v>
      </c>
      <c r="H367">
        <v>112</v>
      </c>
      <c r="I367" s="6">
        <f t="shared" si="21"/>
        <v>104.77678571428571</v>
      </c>
      <c r="J367" t="s">
        <v>28</v>
      </c>
      <c r="K367" t="s">
        <v>29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35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5">
        <f t="shared" si="20"/>
        <v>5.9211111111111112</v>
      </c>
      <c r="G368" s="4" t="s">
        <v>22</v>
      </c>
      <c r="H368">
        <v>101</v>
      </c>
      <c r="I368" s="6">
        <f t="shared" si="21"/>
        <v>105.52475247524752</v>
      </c>
      <c r="J368" t="s">
        <v>23</v>
      </c>
      <c r="K368" t="s">
        <v>24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35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5">
        <f t="shared" si="20"/>
        <v>0.18888888888888888</v>
      </c>
      <c r="G369" s="4" t="s">
        <v>16</v>
      </c>
      <c r="H369">
        <v>75</v>
      </c>
      <c r="I369" s="6">
        <f t="shared" si="21"/>
        <v>24.933333333333334</v>
      </c>
      <c r="J369" t="s">
        <v>23</v>
      </c>
      <c r="K369" t="s">
        <v>24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35</v>
      </c>
      <c r="S369" t="s">
        <v>2039</v>
      </c>
      <c r="T369" t="s">
        <v>2040</v>
      </c>
    </row>
    <row r="370" spans="1:20" x14ac:dyDescent="0.35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5">
        <f t="shared" si="20"/>
        <v>2.7680769230769231</v>
      </c>
      <c r="G370" s="4" t="s">
        <v>22</v>
      </c>
      <c r="H370">
        <v>206</v>
      </c>
      <c r="I370" s="6">
        <f t="shared" si="21"/>
        <v>69.873786407766985</v>
      </c>
      <c r="J370" t="s">
        <v>42</v>
      </c>
      <c r="K370" t="s">
        <v>43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44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5">
        <f t="shared" si="20"/>
        <v>2.730185185185185</v>
      </c>
      <c r="G371" s="4" t="s">
        <v>22</v>
      </c>
      <c r="H371">
        <v>154</v>
      </c>
      <c r="I371" s="6">
        <f t="shared" si="21"/>
        <v>95.733766233766232</v>
      </c>
      <c r="J371" t="s">
        <v>23</v>
      </c>
      <c r="K371" t="s">
        <v>24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271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5">
        <f t="shared" si="20"/>
        <v>1.593633125556545</v>
      </c>
      <c r="G372" s="4" t="s">
        <v>22</v>
      </c>
      <c r="H372">
        <v>5966</v>
      </c>
      <c r="I372" s="6">
        <f t="shared" si="21"/>
        <v>29.997485752598056</v>
      </c>
      <c r="J372" t="s">
        <v>23</v>
      </c>
      <c r="K372" t="s">
        <v>24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35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5">
        <f t="shared" si="20"/>
        <v>0.67869978858350954</v>
      </c>
      <c r="G373" s="4" t="s">
        <v>16</v>
      </c>
      <c r="H373">
        <v>2176</v>
      </c>
      <c r="I373" s="6">
        <f t="shared" si="21"/>
        <v>59.011948529411768</v>
      </c>
      <c r="J373" t="s">
        <v>23</v>
      </c>
      <c r="K373" t="s">
        <v>24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35</v>
      </c>
      <c r="S373" t="s">
        <v>2039</v>
      </c>
      <c r="T373" t="s">
        <v>2040</v>
      </c>
    </row>
    <row r="374" spans="1:20" ht="29" x14ac:dyDescent="0.35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5">
        <f t="shared" si="20"/>
        <v>15.915555555555555</v>
      </c>
      <c r="G374" s="4" t="s">
        <v>22</v>
      </c>
      <c r="H374">
        <v>169</v>
      </c>
      <c r="I374" s="6">
        <f t="shared" si="21"/>
        <v>84.757396449704146</v>
      </c>
      <c r="J374" t="s">
        <v>23</v>
      </c>
      <c r="K374" t="s">
        <v>24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44</v>
      </c>
      <c r="S374" t="s">
        <v>2041</v>
      </c>
      <c r="T374" t="s">
        <v>2042</v>
      </c>
    </row>
    <row r="375" spans="1:20" x14ac:dyDescent="0.35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5">
        <f t="shared" si="20"/>
        <v>7.3018222222222224</v>
      </c>
      <c r="G375" s="4" t="s">
        <v>22</v>
      </c>
      <c r="H375">
        <v>2106</v>
      </c>
      <c r="I375" s="6">
        <f t="shared" si="21"/>
        <v>78.010921177587846</v>
      </c>
      <c r="J375" t="s">
        <v>23</v>
      </c>
      <c r="K375" t="s">
        <v>24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35</v>
      </c>
      <c r="S375" t="s">
        <v>2039</v>
      </c>
      <c r="T375" t="s">
        <v>2040</v>
      </c>
    </row>
    <row r="376" spans="1:20" ht="29" x14ac:dyDescent="0.35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5">
        <f t="shared" si="20"/>
        <v>0.13185782556750297</v>
      </c>
      <c r="G376" s="4" t="s">
        <v>16</v>
      </c>
      <c r="H376">
        <v>441</v>
      </c>
      <c r="I376" s="6">
        <f t="shared" si="21"/>
        <v>50.05215419501134</v>
      </c>
      <c r="J376" t="s">
        <v>23</v>
      </c>
      <c r="K376" t="s">
        <v>24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44</v>
      </c>
      <c r="S376" t="s">
        <v>2041</v>
      </c>
      <c r="T376" t="s">
        <v>2042</v>
      </c>
    </row>
    <row r="377" spans="1:20" ht="29" x14ac:dyDescent="0.35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5">
        <f t="shared" si="20"/>
        <v>0.54777777777777781</v>
      </c>
      <c r="G377" s="4" t="s">
        <v>16</v>
      </c>
      <c r="H377">
        <v>25</v>
      </c>
      <c r="I377" s="6">
        <f t="shared" si="21"/>
        <v>59.16</v>
      </c>
      <c r="J377" t="s">
        <v>23</v>
      </c>
      <c r="K377" t="s">
        <v>24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62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5">
        <f t="shared" si="20"/>
        <v>3.6102941176470589</v>
      </c>
      <c r="G378" s="4" t="s">
        <v>22</v>
      </c>
      <c r="H378">
        <v>131</v>
      </c>
      <c r="I378" s="6">
        <f t="shared" si="21"/>
        <v>93.702290076335885</v>
      </c>
      <c r="J378" t="s">
        <v>23</v>
      </c>
      <c r="K378" t="s">
        <v>24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25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5">
        <f t="shared" si="20"/>
        <v>0.10257545271629778</v>
      </c>
      <c r="G379" s="4" t="s">
        <v>16</v>
      </c>
      <c r="H379">
        <v>127</v>
      </c>
      <c r="I379" s="6">
        <f t="shared" si="21"/>
        <v>40.14173228346457</v>
      </c>
      <c r="J379" t="s">
        <v>23</v>
      </c>
      <c r="K379" t="s">
        <v>24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35</v>
      </c>
      <c r="S379" t="s">
        <v>2039</v>
      </c>
      <c r="T379" t="s">
        <v>2040</v>
      </c>
    </row>
    <row r="380" spans="1:20" x14ac:dyDescent="0.35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5">
        <f t="shared" si="20"/>
        <v>0.13962962962962963</v>
      </c>
      <c r="G380" s="4" t="s">
        <v>16</v>
      </c>
      <c r="H380">
        <v>355</v>
      </c>
      <c r="I380" s="6">
        <f t="shared" si="21"/>
        <v>70.090140845070422</v>
      </c>
      <c r="J380" t="s">
        <v>23</v>
      </c>
      <c r="K380" t="s">
        <v>24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44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5">
        <f t="shared" si="20"/>
        <v>0.40444444444444444</v>
      </c>
      <c r="G381" s="4" t="s">
        <v>16</v>
      </c>
      <c r="H381">
        <v>44</v>
      </c>
      <c r="I381" s="6">
        <f t="shared" si="21"/>
        <v>66.181818181818187</v>
      </c>
      <c r="J381" t="s">
        <v>42</v>
      </c>
      <c r="K381" t="s">
        <v>43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35</v>
      </c>
      <c r="S381" t="s">
        <v>2039</v>
      </c>
      <c r="T381" t="s">
        <v>2040</v>
      </c>
    </row>
    <row r="382" spans="1:20" ht="29" x14ac:dyDescent="0.35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5">
        <f t="shared" si="20"/>
        <v>1.6032</v>
      </c>
      <c r="G382" s="4" t="s">
        <v>22</v>
      </c>
      <c r="H382">
        <v>84</v>
      </c>
      <c r="I382" s="6">
        <f t="shared" si="21"/>
        <v>47.714285714285715</v>
      </c>
      <c r="J382" t="s">
        <v>23</v>
      </c>
      <c r="K382" t="s">
        <v>24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35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5">
        <f t="shared" si="20"/>
        <v>1.8394339622641509</v>
      </c>
      <c r="G383" s="4" t="s">
        <v>22</v>
      </c>
      <c r="H383">
        <v>155</v>
      </c>
      <c r="I383" s="6">
        <f t="shared" si="21"/>
        <v>62.896774193548389</v>
      </c>
      <c r="J383" t="s">
        <v>23</v>
      </c>
      <c r="K383" t="s">
        <v>24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35</v>
      </c>
      <c r="S383" t="s">
        <v>2039</v>
      </c>
      <c r="T383" t="s">
        <v>2040</v>
      </c>
    </row>
    <row r="384" spans="1:20" x14ac:dyDescent="0.35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5">
        <f t="shared" si="20"/>
        <v>0.63769230769230767</v>
      </c>
      <c r="G384" s="4" t="s">
        <v>16</v>
      </c>
      <c r="H384">
        <v>67</v>
      </c>
      <c r="I384" s="6">
        <f t="shared" si="21"/>
        <v>86.611940298507463</v>
      </c>
      <c r="J384" t="s">
        <v>23</v>
      </c>
      <c r="K384" t="s">
        <v>24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124</v>
      </c>
      <c r="S384" t="s">
        <v>2054</v>
      </c>
      <c r="T384" t="s">
        <v>2055</v>
      </c>
    </row>
    <row r="385" spans="1:20" x14ac:dyDescent="0.35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5">
        <f t="shared" si="20"/>
        <v>2.2538095238095237</v>
      </c>
      <c r="G385" s="4" t="s">
        <v>22</v>
      </c>
      <c r="H385">
        <v>189</v>
      </c>
      <c r="I385" s="6">
        <f t="shared" si="21"/>
        <v>75.126984126984127</v>
      </c>
      <c r="J385" t="s">
        <v>23</v>
      </c>
      <c r="K385" t="s">
        <v>24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19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5">
        <f t="shared" ref="F386:F449" si="24">E386/D386</f>
        <v>1.7200961538461539</v>
      </c>
      <c r="G386" s="4" t="s">
        <v>22</v>
      </c>
      <c r="H386">
        <v>4799</v>
      </c>
      <c r="I386" s="6">
        <f t="shared" si="21"/>
        <v>41.004167534903104</v>
      </c>
      <c r="J386" t="s">
        <v>23</v>
      </c>
      <c r="K386" t="s">
        <v>24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44</v>
      </c>
      <c r="S386" t="s">
        <v>2041</v>
      </c>
      <c r="T386" t="s">
        <v>2042</v>
      </c>
    </row>
    <row r="387" spans="1:20" ht="29" x14ac:dyDescent="0.35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5">
        <f t="shared" si="24"/>
        <v>1.4616709511568124</v>
      </c>
      <c r="G387" s="4" t="s">
        <v>22</v>
      </c>
      <c r="H387">
        <v>1137</v>
      </c>
      <c r="I387" s="6">
        <f t="shared" ref="I387:I450" si="25">IFERROR(E387/H387,0)</f>
        <v>50.007915567282325</v>
      </c>
      <c r="J387" t="s">
        <v>23</v>
      </c>
      <c r="K387" t="s">
        <v>24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70</v>
      </c>
      <c r="S387" t="s">
        <v>2047</v>
      </c>
      <c r="T387" t="s">
        <v>2048</v>
      </c>
    </row>
    <row r="388" spans="1:20" ht="29" x14ac:dyDescent="0.35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5">
        <f t="shared" si="24"/>
        <v>0.76423616236162362</v>
      </c>
      <c r="G388" s="4" t="s">
        <v>16</v>
      </c>
      <c r="H388">
        <v>1068</v>
      </c>
      <c r="I388" s="6">
        <f t="shared" si="25"/>
        <v>96.960674157303373</v>
      </c>
      <c r="J388" t="s">
        <v>23</v>
      </c>
      <c r="K388" t="s">
        <v>24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35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5">
        <f t="shared" si="24"/>
        <v>0.39261467889908258</v>
      </c>
      <c r="G389" s="4" t="s">
        <v>16</v>
      </c>
      <c r="H389">
        <v>424</v>
      </c>
      <c r="I389" s="6">
        <f t="shared" si="25"/>
        <v>100.93160377358491</v>
      </c>
      <c r="J389" t="s">
        <v>23</v>
      </c>
      <c r="K389" t="s">
        <v>24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67</v>
      </c>
      <c r="S389" t="s">
        <v>2037</v>
      </c>
      <c r="T389" t="s">
        <v>2046</v>
      </c>
    </row>
    <row r="390" spans="1:20" x14ac:dyDescent="0.35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5">
        <f t="shared" si="24"/>
        <v>0.11270034843205574</v>
      </c>
      <c r="G390" s="4" t="s">
        <v>76</v>
      </c>
      <c r="H390">
        <v>145</v>
      </c>
      <c r="I390" s="6">
        <f t="shared" si="25"/>
        <v>89.227586206896547</v>
      </c>
      <c r="J390" t="s">
        <v>100</v>
      </c>
      <c r="K390" t="s">
        <v>101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62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5">
        <f t="shared" si="24"/>
        <v>1.2211084337349398</v>
      </c>
      <c r="G391" s="4" t="s">
        <v>22</v>
      </c>
      <c r="H391">
        <v>1152</v>
      </c>
      <c r="I391" s="6">
        <f t="shared" si="25"/>
        <v>87.979166666666671</v>
      </c>
      <c r="J391" t="s">
        <v>23</v>
      </c>
      <c r="K391" t="s">
        <v>24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35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5">
        <f t="shared" si="24"/>
        <v>1.8654166666666667</v>
      </c>
      <c r="G392" s="4" t="s">
        <v>22</v>
      </c>
      <c r="H392">
        <v>50</v>
      </c>
      <c r="I392" s="6">
        <f t="shared" si="25"/>
        <v>89.54</v>
      </c>
      <c r="J392" t="s">
        <v>23</v>
      </c>
      <c r="K392" t="s">
        <v>24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124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5">
        <f t="shared" si="24"/>
        <v>7.27317880794702E-2</v>
      </c>
      <c r="G393" s="4" t="s">
        <v>16</v>
      </c>
      <c r="H393">
        <v>151</v>
      </c>
      <c r="I393" s="6">
        <f t="shared" si="25"/>
        <v>29.09271523178808</v>
      </c>
      <c r="J393" t="s">
        <v>23</v>
      </c>
      <c r="K393" t="s">
        <v>24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70</v>
      </c>
      <c r="S393" t="s">
        <v>2047</v>
      </c>
      <c r="T393" t="s">
        <v>2048</v>
      </c>
    </row>
    <row r="394" spans="1:20" ht="29" x14ac:dyDescent="0.35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5">
        <f t="shared" si="24"/>
        <v>0.65642371234207963</v>
      </c>
      <c r="G394" s="4" t="s">
        <v>16</v>
      </c>
      <c r="H394">
        <v>1608</v>
      </c>
      <c r="I394" s="6">
        <f t="shared" si="25"/>
        <v>42.006218905472636</v>
      </c>
      <c r="J394" t="s">
        <v>23</v>
      </c>
      <c r="K394" t="s">
        <v>24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67</v>
      </c>
      <c r="S394" t="s">
        <v>2037</v>
      </c>
      <c r="T394" t="s">
        <v>2046</v>
      </c>
    </row>
    <row r="395" spans="1:20" x14ac:dyDescent="0.35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5">
        <f t="shared" si="24"/>
        <v>2.2896178343949045</v>
      </c>
      <c r="G395" s="4" t="s">
        <v>22</v>
      </c>
      <c r="H395">
        <v>3059</v>
      </c>
      <c r="I395" s="6">
        <f t="shared" si="25"/>
        <v>47.004903563255965</v>
      </c>
      <c r="J395" t="s">
        <v>17</v>
      </c>
      <c r="K395" t="s">
        <v>18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161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5">
        <f t="shared" si="24"/>
        <v>4.6937499999999996</v>
      </c>
      <c r="G396" s="4" t="s">
        <v>22</v>
      </c>
      <c r="H396">
        <v>34</v>
      </c>
      <c r="I396" s="6">
        <f t="shared" si="25"/>
        <v>110.44117647058823</v>
      </c>
      <c r="J396" t="s">
        <v>23</v>
      </c>
      <c r="K396" t="s">
        <v>24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44</v>
      </c>
      <c r="S396" t="s">
        <v>2041</v>
      </c>
      <c r="T396" t="s">
        <v>2042</v>
      </c>
    </row>
    <row r="397" spans="1:20" ht="29" x14ac:dyDescent="0.35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5">
        <f t="shared" si="24"/>
        <v>1.3011267605633803</v>
      </c>
      <c r="G397" s="4" t="s">
        <v>22</v>
      </c>
      <c r="H397">
        <v>220</v>
      </c>
      <c r="I397" s="6">
        <f t="shared" si="25"/>
        <v>41.990909090909092</v>
      </c>
      <c r="J397" t="s">
        <v>23</v>
      </c>
      <c r="K397" t="s">
        <v>24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35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5">
        <f t="shared" si="24"/>
        <v>1.6705422993492407</v>
      </c>
      <c r="G398" s="4" t="s">
        <v>22</v>
      </c>
      <c r="H398">
        <v>1604</v>
      </c>
      <c r="I398" s="6">
        <f t="shared" si="25"/>
        <v>48.012468827930178</v>
      </c>
      <c r="J398" t="s">
        <v>28</v>
      </c>
      <c r="K398" t="s">
        <v>29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55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5">
        <f t="shared" si="24"/>
        <v>1.738641975308642</v>
      </c>
      <c r="G399" s="4" t="s">
        <v>22</v>
      </c>
      <c r="H399">
        <v>454</v>
      </c>
      <c r="I399" s="6">
        <f t="shared" si="25"/>
        <v>31.019823788546255</v>
      </c>
      <c r="J399" t="s">
        <v>23</v>
      </c>
      <c r="K399" t="s">
        <v>24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25</v>
      </c>
      <c r="S399" t="s">
        <v>2035</v>
      </c>
      <c r="T399" t="s">
        <v>2036</v>
      </c>
    </row>
    <row r="400" spans="1:20" x14ac:dyDescent="0.35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5">
        <f t="shared" si="24"/>
        <v>7.1776470588235295</v>
      </c>
      <c r="G400" s="4" t="s">
        <v>22</v>
      </c>
      <c r="H400">
        <v>123</v>
      </c>
      <c r="I400" s="6">
        <f t="shared" si="25"/>
        <v>99.203252032520325</v>
      </c>
      <c r="J400" t="s">
        <v>109</v>
      </c>
      <c r="K400" t="s">
        <v>110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73</v>
      </c>
      <c r="S400" t="s">
        <v>2041</v>
      </c>
      <c r="T400" t="s">
        <v>2049</v>
      </c>
    </row>
    <row r="401" spans="1:20" x14ac:dyDescent="0.35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5">
        <f t="shared" si="24"/>
        <v>0.63850976361767731</v>
      </c>
      <c r="G401" s="4" t="s">
        <v>16</v>
      </c>
      <c r="H401">
        <v>941</v>
      </c>
      <c r="I401" s="6">
        <f t="shared" si="25"/>
        <v>66.022316684378325</v>
      </c>
      <c r="J401" t="s">
        <v>23</v>
      </c>
      <c r="K401" t="s">
        <v>24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62</v>
      </c>
      <c r="S401" t="s">
        <v>2035</v>
      </c>
      <c r="T401" t="s">
        <v>2045</v>
      </c>
    </row>
    <row r="402" spans="1:20" x14ac:dyDescent="0.35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5">
        <f t="shared" si="24"/>
        <v>0.02</v>
      </c>
      <c r="G402" s="4" t="s">
        <v>16</v>
      </c>
      <c r="H402">
        <v>1</v>
      </c>
      <c r="I402" s="6">
        <f t="shared" si="25"/>
        <v>2</v>
      </c>
      <c r="J402" t="s">
        <v>23</v>
      </c>
      <c r="K402" t="s">
        <v>24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124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5">
        <f t="shared" si="24"/>
        <v>15.302222222222222</v>
      </c>
      <c r="G403" s="4" t="s">
        <v>22</v>
      </c>
      <c r="H403">
        <v>299</v>
      </c>
      <c r="I403" s="6">
        <f t="shared" si="25"/>
        <v>46.060200668896321</v>
      </c>
      <c r="J403" t="s">
        <v>23</v>
      </c>
      <c r="K403" t="s">
        <v>24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35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5">
        <f t="shared" si="24"/>
        <v>0.40356164383561643</v>
      </c>
      <c r="G404" s="4" t="s">
        <v>16</v>
      </c>
      <c r="H404">
        <v>40</v>
      </c>
      <c r="I404" s="6">
        <f t="shared" si="25"/>
        <v>73.650000000000006</v>
      </c>
      <c r="J404" t="s">
        <v>23</v>
      </c>
      <c r="K404" t="s">
        <v>24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102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5">
        <f t="shared" si="24"/>
        <v>0.86220633299284988</v>
      </c>
      <c r="G405" s="4" t="s">
        <v>16</v>
      </c>
      <c r="H405">
        <v>3015</v>
      </c>
      <c r="I405" s="6">
        <f t="shared" si="25"/>
        <v>55.99336650082919</v>
      </c>
      <c r="J405" t="s">
        <v>17</v>
      </c>
      <c r="K405" t="s">
        <v>18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35</v>
      </c>
      <c r="S405" t="s">
        <v>2039</v>
      </c>
      <c r="T405" t="s">
        <v>2040</v>
      </c>
    </row>
    <row r="406" spans="1:20" x14ac:dyDescent="0.35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5">
        <f t="shared" si="24"/>
        <v>3.1558486707566464</v>
      </c>
      <c r="G406" s="4" t="s">
        <v>22</v>
      </c>
      <c r="H406">
        <v>2237</v>
      </c>
      <c r="I406" s="6">
        <f t="shared" si="25"/>
        <v>68.985695127402778</v>
      </c>
      <c r="J406" t="s">
        <v>23</v>
      </c>
      <c r="K406" t="s">
        <v>24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35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5">
        <f t="shared" si="24"/>
        <v>0.89618243243243245</v>
      </c>
      <c r="G407" s="4" t="s">
        <v>16</v>
      </c>
      <c r="H407">
        <v>435</v>
      </c>
      <c r="I407" s="6">
        <f t="shared" si="25"/>
        <v>60.981609195402299</v>
      </c>
      <c r="J407" t="s">
        <v>23</v>
      </c>
      <c r="K407" t="s">
        <v>24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35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5">
        <f t="shared" si="24"/>
        <v>1.8214503816793892</v>
      </c>
      <c r="G408" s="4" t="s">
        <v>22</v>
      </c>
      <c r="H408">
        <v>645</v>
      </c>
      <c r="I408" s="6">
        <f t="shared" si="25"/>
        <v>110.98139534883721</v>
      </c>
      <c r="J408" t="s">
        <v>23</v>
      </c>
      <c r="K408" t="s">
        <v>24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44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5">
        <f t="shared" si="24"/>
        <v>3.5588235294117645</v>
      </c>
      <c r="G409" s="4" t="s">
        <v>22</v>
      </c>
      <c r="H409">
        <v>484</v>
      </c>
      <c r="I409" s="6">
        <f t="shared" si="25"/>
        <v>25</v>
      </c>
      <c r="J409" t="s">
        <v>38</v>
      </c>
      <c r="K409" t="s">
        <v>39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35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5">
        <f t="shared" si="24"/>
        <v>1.3183695652173912</v>
      </c>
      <c r="G410" s="4" t="s">
        <v>22</v>
      </c>
      <c r="H410">
        <v>154</v>
      </c>
      <c r="I410" s="6">
        <f t="shared" si="25"/>
        <v>78.759740259740255</v>
      </c>
      <c r="J410" t="s">
        <v>17</v>
      </c>
      <c r="K410" t="s">
        <v>18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44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5">
        <f t="shared" si="24"/>
        <v>0.46315634218289087</v>
      </c>
      <c r="G411" s="4" t="s">
        <v>16</v>
      </c>
      <c r="H411">
        <v>714</v>
      </c>
      <c r="I411" s="6">
        <f t="shared" si="25"/>
        <v>87.960784313725483</v>
      </c>
      <c r="J411" t="s">
        <v>23</v>
      </c>
      <c r="K411" t="s">
        <v>24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25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5">
        <f t="shared" si="24"/>
        <v>0.36132726089785294</v>
      </c>
      <c r="G412" s="4" t="s">
        <v>49</v>
      </c>
      <c r="H412">
        <v>1111</v>
      </c>
      <c r="I412" s="6">
        <f t="shared" si="25"/>
        <v>49.987398739873989</v>
      </c>
      <c r="J412" t="s">
        <v>23</v>
      </c>
      <c r="K412" t="s">
        <v>24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294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5">
        <f t="shared" si="24"/>
        <v>1.0462820512820512</v>
      </c>
      <c r="G413" s="4" t="s">
        <v>22</v>
      </c>
      <c r="H413">
        <v>82</v>
      </c>
      <c r="I413" s="6">
        <f t="shared" si="25"/>
        <v>99.524390243902445</v>
      </c>
      <c r="J413" t="s">
        <v>23</v>
      </c>
      <c r="K413" t="s">
        <v>24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35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5">
        <f t="shared" si="24"/>
        <v>6.6885714285714286</v>
      </c>
      <c r="G414" s="4" t="s">
        <v>22</v>
      </c>
      <c r="H414">
        <v>134</v>
      </c>
      <c r="I414" s="6">
        <f t="shared" si="25"/>
        <v>104.82089552238806</v>
      </c>
      <c r="J414" t="s">
        <v>23</v>
      </c>
      <c r="K414" t="s">
        <v>24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121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5">
        <f t="shared" si="24"/>
        <v>0.62072823218997364</v>
      </c>
      <c r="G415" s="4" t="s">
        <v>49</v>
      </c>
      <c r="H415">
        <v>1089</v>
      </c>
      <c r="I415" s="6">
        <f t="shared" si="25"/>
        <v>108.01469237832875</v>
      </c>
      <c r="J415" t="s">
        <v>23</v>
      </c>
      <c r="K415" t="s">
        <v>24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73</v>
      </c>
      <c r="S415" t="s">
        <v>2041</v>
      </c>
      <c r="T415" t="s">
        <v>2049</v>
      </c>
    </row>
    <row r="416" spans="1:20" x14ac:dyDescent="0.35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5">
        <f t="shared" si="24"/>
        <v>0.84699787460148779</v>
      </c>
      <c r="G416" s="4" t="s">
        <v>16</v>
      </c>
      <c r="H416">
        <v>5497</v>
      </c>
      <c r="I416" s="6">
        <f t="shared" si="25"/>
        <v>28.998544660724033</v>
      </c>
      <c r="J416" t="s">
        <v>23</v>
      </c>
      <c r="K416" t="s">
        <v>24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19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5">
        <f t="shared" si="24"/>
        <v>0.11059030837004405</v>
      </c>
      <c r="G417" s="4" t="s">
        <v>16</v>
      </c>
      <c r="H417">
        <v>418</v>
      </c>
      <c r="I417" s="6">
        <f t="shared" si="25"/>
        <v>30.028708133971293</v>
      </c>
      <c r="J417" t="s">
        <v>23</v>
      </c>
      <c r="K417" t="s">
        <v>24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35</v>
      </c>
      <c r="S417" t="s">
        <v>2039</v>
      </c>
      <c r="T417" t="s">
        <v>2040</v>
      </c>
    </row>
    <row r="418" spans="1:20" x14ac:dyDescent="0.35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5">
        <f t="shared" si="24"/>
        <v>0.43838781575037145</v>
      </c>
      <c r="G418" s="4" t="s">
        <v>16</v>
      </c>
      <c r="H418">
        <v>1439</v>
      </c>
      <c r="I418" s="6">
        <f t="shared" si="25"/>
        <v>41.005559416261292</v>
      </c>
      <c r="J418" t="s">
        <v>23</v>
      </c>
      <c r="K418" t="s">
        <v>24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44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5">
        <f t="shared" si="24"/>
        <v>0.55470588235294116</v>
      </c>
      <c r="G419" s="4" t="s">
        <v>16</v>
      </c>
      <c r="H419">
        <v>15</v>
      </c>
      <c r="I419" s="6">
        <f t="shared" si="25"/>
        <v>62.866666666666667</v>
      </c>
      <c r="J419" t="s">
        <v>23</v>
      </c>
      <c r="K419" t="s">
        <v>24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35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5">
        <f t="shared" si="24"/>
        <v>0.57399511301160655</v>
      </c>
      <c r="G420" s="4" t="s">
        <v>16</v>
      </c>
      <c r="H420">
        <v>1999</v>
      </c>
      <c r="I420" s="6">
        <f t="shared" si="25"/>
        <v>47.005002501250623</v>
      </c>
      <c r="J420" t="s">
        <v>17</v>
      </c>
      <c r="K420" t="s">
        <v>18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44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5">
        <f t="shared" si="24"/>
        <v>1.2343497363796134</v>
      </c>
      <c r="G421" s="4" t="s">
        <v>22</v>
      </c>
      <c r="H421">
        <v>5203</v>
      </c>
      <c r="I421" s="6">
        <f t="shared" si="25"/>
        <v>26.997693638285604</v>
      </c>
      <c r="J421" t="s">
        <v>23</v>
      </c>
      <c r="K421" t="s">
        <v>24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30</v>
      </c>
      <c r="S421" t="s">
        <v>2037</v>
      </c>
      <c r="T421" t="s">
        <v>2038</v>
      </c>
    </row>
    <row r="422" spans="1:20" x14ac:dyDescent="0.35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5">
        <f t="shared" si="24"/>
        <v>1.2846</v>
      </c>
      <c r="G422" s="4" t="s">
        <v>22</v>
      </c>
      <c r="H422">
        <v>94</v>
      </c>
      <c r="I422" s="6">
        <f t="shared" si="25"/>
        <v>68.329787234042556</v>
      </c>
      <c r="J422" t="s">
        <v>23</v>
      </c>
      <c r="K422" t="s">
        <v>24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35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5">
        <f t="shared" si="24"/>
        <v>0.63989361702127656</v>
      </c>
      <c r="G423" s="4" t="s">
        <v>16</v>
      </c>
      <c r="H423">
        <v>118</v>
      </c>
      <c r="I423" s="6">
        <f t="shared" si="25"/>
        <v>50.974576271186443</v>
      </c>
      <c r="J423" t="s">
        <v>23</v>
      </c>
      <c r="K423" t="s">
        <v>24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67</v>
      </c>
      <c r="S423" t="s">
        <v>2037</v>
      </c>
      <c r="T423" t="s">
        <v>2046</v>
      </c>
    </row>
    <row r="424" spans="1:20" ht="29" x14ac:dyDescent="0.35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5">
        <f t="shared" si="24"/>
        <v>1.2729885057471264</v>
      </c>
      <c r="G424" s="4" t="s">
        <v>22</v>
      </c>
      <c r="H424">
        <v>205</v>
      </c>
      <c r="I424" s="6">
        <f t="shared" si="25"/>
        <v>54.024390243902438</v>
      </c>
      <c r="J424" t="s">
        <v>23</v>
      </c>
      <c r="K424" t="s">
        <v>24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35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5">
        <f t="shared" si="24"/>
        <v>0.10638024357239513</v>
      </c>
      <c r="G425" s="4" t="s">
        <v>16</v>
      </c>
      <c r="H425">
        <v>162</v>
      </c>
      <c r="I425" s="6">
        <f t="shared" si="25"/>
        <v>97.055555555555557</v>
      </c>
      <c r="J425" t="s">
        <v>23</v>
      </c>
      <c r="K425" t="s">
        <v>24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19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5">
        <f t="shared" si="24"/>
        <v>0.40470588235294119</v>
      </c>
      <c r="G426" s="4" t="s">
        <v>16</v>
      </c>
      <c r="H426">
        <v>83</v>
      </c>
      <c r="I426" s="6">
        <f t="shared" si="25"/>
        <v>24.867469879518072</v>
      </c>
      <c r="J426" t="s">
        <v>23</v>
      </c>
      <c r="K426" t="s">
        <v>24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62</v>
      </c>
      <c r="S426" t="s">
        <v>2035</v>
      </c>
      <c r="T426" t="s">
        <v>2045</v>
      </c>
    </row>
    <row r="427" spans="1:20" x14ac:dyDescent="0.35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5">
        <f t="shared" si="24"/>
        <v>2.8766666666666665</v>
      </c>
      <c r="G427" s="4" t="s">
        <v>22</v>
      </c>
      <c r="H427">
        <v>92</v>
      </c>
      <c r="I427" s="6">
        <f t="shared" si="25"/>
        <v>84.423913043478265</v>
      </c>
      <c r="J427" t="s">
        <v>23</v>
      </c>
      <c r="K427" t="s">
        <v>24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124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5">
        <f t="shared" si="24"/>
        <v>5.7294444444444448</v>
      </c>
      <c r="G428" s="4" t="s">
        <v>22</v>
      </c>
      <c r="H428">
        <v>219</v>
      </c>
      <c r="I428" s="6">
        <f t="shared" si="25"/>
        <v>47.091324200913242</v>
      </c>
      <c r="J428" t="s">
        <v>23</v>
      </c>
      <c r="K428" t="s">
        <v>24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35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5">
        <f t="shared" si="24"/>
        <v>1.1290429799426933</v>
      </c>
      <c r="G429" s="4" t="s">
        <v>22</v>
      </c>
      <c r="H429">
        <v>2526</v>
      </c>
      <c r="I429" s="6">
        <f t="shared" si="25"/>
        <v>77.996041171813147</v>
      </c>
      <c r="J429" t="s">
        <v>23</v>
      </c>
      <c r="K429" t="s">
        <v>24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35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5">
        <f t="shared" si="24"/>
        <v>0.46387573964497042</v>
      </c>
      <c r="G430" s="4" t="s">
        <v>16</v>
      </c>
      <c r="H430">
        <v>747</v>
      </c>
      <c r="I430" s="6">
        <f t="shared" si="25"/>
        <v>62.967871485943775</v>
      </c>
      <c r="J430" t="s">
        <v>23</v>
      </c>
      <c r="K430" t="s">
        <v>24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73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5">
        <f t="shared" si="24"/>
        <v>0.90675916230366493</v>
      </c>
      <c r="G431" s="4" t="s">
        <v>76</v>
      </c>
      <c r="H431">
        <v>2138</v>
      </c>
      <c r="I431" s="6">
        <f t="shared" si="25"/>
        <v>81.006080449017773</v>
      </c>
      <c r="J431" t="s">
        <v>23</v>
      </c>
      <c r="K431" t="s">
        <v>24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124</v>
      </c>
      <c r="S431" t="s">
        <v>2054</v>
      </c>
      <c r="T431" t="s">
        <v>2055</v>
      </c>
    </row>
    <row r="432" spans="1:20" x14ac:dyDescent="0.35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5">
        <f t="shared" si="24"/>
        <v>0.67740740740740746</v>
      </c>
      <c r="G432" s="4" t="s">
        <v>16</v>
      </c>
      <c r="H432">
        <v>84</v>
      </c>
      <c r="I432" s="6">
        <f t="shared" si="25"/>
        <v>65.321428571428569</v>
      </c>
      <c r="J432" t="s">
        <v>23</v>
      </c>
      <c r="K432" t="s">
        <v>24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35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5">
        <f t="shared" si="24"/>
        <v>1.9249019607843136</v>
      </c>
      <c r="G433" s="4" t="s">
        <v>22</v>
      </c>
      <c r="H433">
        <v>94</v>
      </c>
      <c r="I433" s="6">
        <f t="shared" si="25"/>
        <v>104.43617021276596</v>
      </c>
      <c r="J433" t="s">
        <v>23</v>
      </c>
      <c r="K433" t="s">
        <v>24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35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5">
        <f t="shared" si="24"/>
        <v>0.82714285714285718</v>
      </c>
      <c r="G434" s="4" t="s">
        <v>16</v>
      </c>
      <c r="H434">
        <v>91</v>
      </c>
      <c r="I434" s="6">
        <f t="shared" si="25"/>
        <v>69.989010989010993</v>
      </c>
      <c r="J434" t="s">
        <v>23</v>
      </c>
      <c r="K434" t="s">
        <v>24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35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5">
        <f t="shared" si="24"/>
        <v>0.54163920922570019</v>
      </c>
      <c r="G435" s="4" t="s">
        <v>16</v>
      </c>
      <c r="H435">
        <v>792</v>
      </c>
      <c r="I435" s="6">
        <f t="shared" si="25"/>
        <v>83.023989898989896</v>
      </c>
      <c r="J435" t="s">
        <v>23</v>
      </c>
      <c r="K435" t="s">
        <v>24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44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5">
        <f t="shared" si="24"/>
        <v>0.16722222222222222</v>
      </c>
      <c r="G436" s="4" t="s">
        <v>76</v>
      </c>
      <c r="H436">
        <v>10</v>
      </c>
      <c r="I436" s="6">
        <f t="shared" si="25"/>
        <v>90.3</v>
      </c>
      <c r="J436" t="s">
        <v>17</v>
      </c>
      <c r="K436" t="s">
        <v>18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35</v>
      </c>
      <c r="S436" t="s">
        <v>2039</v>
      </c>
      <c r="T436" t="s">
        <v>2040</v>
      </c>
    </row>
    <row r="437" spans="1:20" x14ac:dyDescent="0.35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5">
        <f t="shared" si="24"/>
        <v>1.168766404199475</v>
      </c>
      <c r="G437" s="4" t="s">
        <v>22</v>
      </c>
      <c r="H437">
        <v>1713</v>
      </c>
      <c r="I437" s="6">
        <f t="shared" si="25"/>
        <v>103.98131932282546</v>
      </c>
      <c r="J437" t="s">
        <v>109</v>
      </c>
      <c r="K437" t="s">
        <v>110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35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5">
        <f t="shared" si="24"/>
        <v>10.521538461538462</v>
      </c>
      <c r="G438" s="4" t="s">
        <v>22</v>
      </c>
      <c r="H438">
        <v>249</v>
      </c>
      <c r="I438" s="6">
        <f t="shared" si="25"/>
        <v>54.931726907630519</v>
      </c>
      <c r="J438" t="s">
        <v>23</v>
      </c>
      <c r="K438" t="s">
        <v>24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161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5">
        <f t="shared" si="24"/>
        <v>1.2307407407407407</v>
      </c>
      <c r="G439" s="4" t="s">
        <v>22</v>
      </c>
      <c r="H439">
        <v>192</v>
      </c>
      <c r="I439" s="6">
        <f t="shared" si="25"/>
        <v>51.921875</v>
      </c>
      <c r="J439" t="s">
        <v>23</v>
      </c>
      <c r="K439" t="s">
        <v>24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73</v>
      </c>
      <c r="S439" t="s">
        <v>2041</v>
      </c>
      <c r="T439" t="s">
        <v>2049</v>
      </c>
    </row>
    <row r="440" spans="1:20" x14ac:dyDescent="0.35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5">
        <f t="shared" si="24"/>
        <v>1.7863855421686747</v>
      </c>
      <c r="G440" s="4" t="s">
        <v>22</v>
      </c>
      <c r="H440">
        <v>247</v>
      </c>
      <c r="I440" s="6">
        <f t="shared" si="25"/>
        <v>60.02834008097166</v>
      </c>
      <c r="J440" t="s">
        <v>23</v>
      </c>
      <c r="K440" t="s">
        <v>24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35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5">
        <f t="shared" si="24"/>
        <v>3.5528169014084505</v>
      </c>
      <c r="G441" s="4" t="s">
        <v>22</v>
      </c>
      <c r="H441">
        <v>2293</v>
      </c>
      <c r="I441" s="6">
        <f t="shared" si="25"/>
        <v>44.003488879197555</v>
      </c>
      <c r="J441" t="s">
        <v>23</v>
      </c>
      <c r="K441" t="s">
        <v>24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476</v>
      </c>
      <c r="S441" t="s">
        <v>2041</v>
      </c>
      <c r="T441" t="s">
        <v>2063</v>
      </c>
    </row>
    <row r="442" spans="1:20" x14ac:dyDescent="0.35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5">
        <f t="shared" si="24"/>
        <v>1.6190634146341463</v>
      </c>
      <c r="G442" s="4" t="s">
        <v>22</v>
      </c>
      <c r="H442">
        <v>3131</v>
      </c>
      <c r="I442" s="6">
        <f t="shared" si="25"/>
        <v>53.003513254551258</v>
      </c>
      <c r="J442" t="s">
        <v>23</v>
      </c>
      <c r="K442" t="s">
        <v>24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271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5">
        <f t="shared" si="24"/>
        <v>0.24914285714285714</v>
      </c>
      <c r="G443" s="4" t="s">
        <v>16</v>
      </c>
      <c r="H443">
        <v>32</v>
      </c>
      <c r="I443" s="6">
        <f t="shared" si="25"/>
        <v>54.5</v>
      </c>
      <c r="J443" t="s">
        <v>23</v>
      </c>
      <c r="K443" t="s">
        <v>24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67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5">
        <f t="shared" si="24"/>
        <v>1.9872222222222222</v>
      </c>
      <c r="G444" s="4" t="s">
        <v>22</v>
      </c>
      <c r="H444">
        <v>143</v>
      </c>
      <c r="I444" s="6">
        <f t="shared" si="25"/>
        <v>75.04195804195804</v>
      </c>
      <c r="J444" t="s">
        <v>109</v>
      </c>
      <c r="K444" t="s">
        <v>110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35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5">
        <f t="shared" si="24"/>
        <v>0.34752688172043011</v>
      </c>
      <c r="G445" s="4" t="s">
        <v>76</v>
      </c>
      <c r="H445">
        <v>90</v>
      </c>
      <c r="I445" s="6">
        <f t="shared" si="25"/>
        <v>35.911111111111111</v>
      </c>
      <c r="J445" t="s">
        <v>23</v>
      </c>
      <c r="K445" t="s">
        <v>24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35</v>
      </c>
      <c r="S445" t="s">
        <v>2039</v>
      </c>
      <c r="T445" t="s">
        <v>2040</v>
      </c>
    </row>
    <row r="446" spans="1:20" x14ac:dyDescent="0.35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5">
        <f t="shared" si="24"/>
        <v>1.7641935483870967</v>
      </c>
      <c r="G446" s="4" t="s">
        <v>22</v>
      </c>
      <c r="H446">
        <v>296</v>
      </c>
      <c r="I446" s="6">
        <f t="shared" si="25"/>
        <v>36.952702702702702</v>
      </c>
      <c r="J446" t="s">
        <v>23</v>
      </c>
      <c r="K446" t="s">
        <v>24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62</v>
      </c>
      <c r="S446" t="s">
        <v>2035</v>
      </c>
      <c r="T446" t="s">
        <v>2045</v>
      </c>
    </row>
    <row r="447" spans="1:20" ht="29" x14ac:dyDescent="0.35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5">
        <f t="shared" si="24"/>
        <v>5.1138095238095236</v>
      </c>
      <c r="G447" s="4" t="s">
        <v>22</v>
      </c>
      <c r="H447">
        <v>170</v>
      </c>
      <c r="I447" s="6">
        <f t="shared" si="25"/>
        <v>63.170588235294119</v>
      </c>
      <c r="J447" t="s">
        <v>23</v>
      </c>
      <c r="K447" t="s">
        <v>24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35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5">
        <f t="shared" si="24"/>
        <v>0.82044117647058823</v>
      </c>
      <c r="G448" s="4" t="s">
        <v>16</v>
      </c>
      <c r="H448">
        <v>186</v>
      </c>
      <c r="I448" s="6">
        <f t="shared" si="25"/>
        <v>29.99462365591398</v>
      </c>
      <c r="J448" t="s">
        <v>23</v>
      </c>
      <c r="K448" t="s">
        <v>24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67</v>
      </c>
      <c r="S448" t="s">
        <v>2037</v>
      </c>
      <c r="T448" t="s">
        <v>2046</v>
      </c>
    </row>
    <row r="449" spans="1:20" x14ac:dyDescent="0.35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5">
        <f t="shared" si="24"/>
        <v>0.24326030927835052</v>
      </c>
      <c r="G449" s="4" t="s">
        <v>76</v>
      </c>
      <c r="H449">
        <v>439</v>
      </c>
      <c r="I449" s="6">
        <f t="shared" si="25"/>
        <v>86</v>
      </c>
      <c r="J449" t="s">
        <v>42</v>
      </c>
      <c r="K449" t="s">
        <v>43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271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5">
        <f t="shared" ref="F450:F513" si="28">E450/D450</f>
        <v>0.50482758620689661</v>
      </c>
      <c r="G450" s="4" t="s">
        <v>16</v>
      </c>
      <c r="H450">
        <v>605</v>
      </c>
      <c r="I450" s="6">
        <f t="shared" si="25"/>
        <v>75.014876033057845</v>
      </c>
      <c r="J450" t="s">
        <v>23</v>
      </c>
      <c r="K450" t="s">
        <v>24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91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5">
        <f t="shared" si="28"/>
        <v>9.67</v>
      </c>
      <c r="G451" s="4" t="s">
        <v>22</v>
      </c>
      <c r="H451">
        <v>86</v>
      </c>
      <c r="I451" s="6">
        <f t="shared" ref="I451:I514" si="29">IFERROR(E451/H451,0)</f>
        <v>101.19767441860465</v>
      </c>
      <c r="J451" t="s">
        <v>38</v>
      </c>
      <c r="K451" t="s">
        <v>39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91</v>
      </c>
      <c r="S451" t="s">
        <v>2050</v>
      </c>
      <c r="T451" t="s">
        <v>2051</v>
      </c>
    </row>
    <row r="452" spans="1:20" x14ac:dyDescent="0.35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5">
        <f t="shared" si="28"/>
        <v>0.04</v>
      </c>
      <c r="G452" s="4" t="s">
        <v>16</v>
      </c>
      <c r="H452">
        <v>1</v>
      </c>
      <c r="I452" s="6">
        <f t="shared" si="29"/>
        <v>4</v>
      </c>
      <c r="J452" t="s">
        <v>17</v>
      </c>
      <c r="K452" t="s">
        <v>18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73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5">
        <f t="shared" si="28"/>
        <v>1.2284501347708894</v>
      </c>
      <c r="G453" s="4" t="s">
        <v>22</v>
      </c>
      <c r="H453">
        <v>6286</v>
      </c>
      <c r="I453" s="6">
        <f t="shared" si="29"/>
        <v>29.001272669424118</v>
      </c>
      <c r="J453" t="s">
        <v>23</v>
      </c>
      <c r="K453" t="s">
        <v>24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25</v>
      </c>
      <c r="S453" t="s">
        <v>2035</v>
      </c>
      <c r="T453" t="s">
        <v>2036</v>
      </c>
    </row>
    <row r="454" spans="1:20" x14ac:dyDescent="0.35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5">
        <f t="shared" si="28"/>
        <v>0.63437500000000002</v>
      </c>
      <c r="G454" s="4" t="s">
        <v>16</v>
      </c>
      <c r="H454">
        <v>31</v>
      </c>
      <c r="I454" s="6">
        <f t="shared" si="29"/>
        <v>98.225806451612897</v>
      </c>
      <c r="J454" t="s">
        <v>23</v>
      </c>
      <c r="K454" t="s">
        <v>24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55</v>
      </c>
      <c r="S454" t="s">
        <v>2041</v>
      </c>
      <c r="T454" t="s">
        <v>2044</v>
      </c>
    </row>
    <row r="455" spans="1:20" x14ac:dyDescent="0.35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5">
        <f t="shared" si="28"/>
        <v>0.56331688596491225</v>
      </c>
      <c r="G455" s="4" t="s">
        <v>16</v>
      </c>
      <c r="H455">
        <v>1181</v>
      </c>
      <c r="I455" s="6">
        <f t="shared" si="29"/>
        <v>87.001693480101608</v>
      </c>
      <c r="J455" t="s">
        <v>23</v>
      </c>
      <c r="K455" t="s">
        <v>24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476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5">
        <f t="shared" si="28"/>
        <v>0.44074999999999998</v>
      </c>
      <c r="G456" s="4" t="s">
        <v>16</v>
      </c>
      <c r="H456">
        <v>39</v>
      </c>
      <c r="I456" s="6">
        <f t="shared" si="29"/>
        <v>45.205128205128204</v>
      </c>
      <c r="J456" t="s">
        <v>23</v>
      </c>
      <c r="K456" t="s">
        <v>24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55</v>
      </c>
      <c r="S456" t="s">
        <v>2041</v>
      </c>
      <c r="T456" t="s">
        <v>2044</v>
      </c>
    </row>
    <row r="457" spans="1:20" x14ac:dyDescent="0.35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5">
        <f t="shared" si="28"/>
        <v>1.1837253218884121</v>
      </c>
      <c r="G457" s="4" t="s">
        <v>22</v>
      </c>
      <c r="H457">
        <v>3727</v>
      </c>
      <c r="I457" s="6">
        <f t="shared" si="29"/>
        <v>37.001341561577675</v>
      </c>
      <c r="J457" t="s">
        <v>23</v>
      </c>
      <c r="K457" t="s">
        <v>24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35</v>
      </c>
      <c r="S457" t="s">
        <v>2039</v>
      </c>
      <c r="T457" t="s">
        <v>2040</v>
      </c>
    </row>
    <row r="458" spans="1:20" ht="29" x14ac:dyDescent="0.35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5">
        <f t="shared" si="28"/>
        <v>1.041243169398907</v>
      </c>
      <c r="G458" s="4" t="s">
        <v>22</v>
      </c>
      <c r="H458">
        <v>1605</v>
      </c>
      <c r="I458" s="6">
        <f t="shared" si="29"/>
        <v>94.976947040498445</v>
      </c>
      <c r="J458" t="s">
        <v>23</v>
      </c>
      <c r="K458" t="s">
        <v>24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62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5">
        <f t="shared" si="28"/>
        <v>0.26640000000000003</v>
      </c>
      <c r="G459" s="4" t="s">
        <v>16</v>
      </c>
      <c r="H459">
        <v>46</v>
      </c>
      <c r="I459" s="6">
        <f t="shared" si="29"/>
        <v>28.956521739130434</v>
      </c>
      <c r="J459" t="s">
        <v>23</v>
      </c>
      <c r="K459" t="s">
        <v>24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35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5">
        <f t="shared" si="28"/>
        <v>3.5120118343195266</v>
      </c>
      <c r="G460" s="4" t="s">
        <v>22</v>
      </c>
      <c r="H460">
        <v>2120</v>
      </c>
      <c r="I460" s="6">
        <f t="shared" si="29"/>
        <v>55.993396226415094</v>
      </c>
      <c r="J460" t="s">
        <v>23</v>
      </c>
      <c r="K460" t="s">
        <v>24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35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5">
        <f t="shared" si="28"/>
        <v>0.90063492063492068</v>
      </c>
      <c r="G461" s="4" t="s">
        <v>16</v>
      </c>
      <c r="H461">
        <v>105</v>
      </c>
      <c r="I461" s="6">
        <f t="shared" si="29"/>
        <v>54.038095238095238</v>
      </c>
      <c r="J461" t="s">
        <v>23</v>
      </c>
      <c r="K461" t="s">
        <v>24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44</v>
      </c>
      <c r="S461" t="s">
        <v>2041</v>
      </c>
      <c r="T461" t="s">
        <v>2042</v>
      </c>
    </row>
    <row r="462" spans="1:20" x14ac:dyDescent="0.35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5">
        <f t="shared" si="28"/>
        <v>1.7162500000000001</v>
      </c>
      <c r="G462" s="4" t="s">
        <v>22</v>
      </c>
      <c r="H462">
        <v>50</v>
      </c>
      <c r="I462" s="6">
        <f t="shared" si="29"/>
        <v>82.38</v>
      </c>
      <c r="J462" t="s">
        <v>23</v>
      </c>
      <c r="K462" t="s">
        <v>24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35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5">
        <f t="shared" si="28"/>
        <v>1.4104655870445344</v>
      </c>
      <c r="G463" s="4" t="s">
        <v>22</v>
      </c>
      <c r="H463">
        <v>2080</v>
      </c>
      <c r="I463" s="6">
        <f t="shared" si="29"/>
        <v>66.997115384615384</v>
      </c>
      <c r="J463" t="s">
        <v>23</v>
      </c>
      <c r="K463" t="s">
        <v>24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55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5">
        <f t="shared" si="28"/>
        <v>0.30579449152542371</v>
      </c>
      <c r="G464" s="4" t="s">
        <v>16</v>
      </c>
      <c r="H464">
        <v>535</v>
      </c>
      <c r="I464" s="6">
        <f t="shared" si="29"/>
        <v>107.91401869158878</v>
      </c>
      <c r="J464" t="s">
        <v>23</v>
      </c>
      <c r="K464" t="s">
        <v>24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294</v>
      </c>
      <c r="S464" t="s">
        <v>2050</v>
      </c>
      <c r="T464" t="s">
        <v>2061</v>
      </c>
    </row>
    <row r="465" spans="1:20" ht="29" x14ac:dyDescent="0.35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5">
        <f t="shared" si="28"/>
        <v>1.0816455696202532</v>
      </c>
      <c r="G465" s="4" t="s">
        <v>22</v>
      </c>
      <c r="H465">
        <v>2105</v>
      </c>
      <c r="I465" s="6">
        <f t="shared" si="29"/>
        <v>69.009501187648453</v>
      </c>
      <c r="J465" t="s">
        <v>23</v>
      </c>
      <c r="K465" t="s">
        <v>24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73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5">
        <f t="shared" si="28"/>
        <v>1.3345505617977529</v>
      </c>
      <c r="G466" s="4" t="s">
        <v>22</v>
      </c>
      <c r="H466">
        <v>2436</v>
      </c>
      <c r="I466" s="6">
        <f t="shared" si="29"/>
        <v>39.006568144499177</v>
      </c>
      <c r="J466" t="s">
        <v>23</v>
      </c>
      <c r="K466" t="s">
        <v>24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35</v>
      </c>
      <c r="S466" t="s">
        <v>2039</v>
      </c>
      <c r="T466" t="s">
        <v>2040</v>
      </c>
    </row>
    <row r="467" spans="1:20" x14ac:dyDescent="0.35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5">
        <f t="shared" si="28"/>
        <v>1.8785106382978722</v>
      </c>
      <c r="G467" s="4" t="s">
        <v>22</v>
      </c>
      <c r="H467">
        <v>80</v>
      </c>
      <c r="I467" s="6">
        <f t="shared" si="29"/>
        <v>110.3625</v>
      </c>
      <c r="J467" t="s">
        <v>23</v>
      </c>
      <c r="K467" t="s">
        <v>24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208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5">
        <f t="shared" si="28"/>
        <v>3.32</v>
      </c>
      <c r="G468" s="4" t="s">
        <v>22</v>
      </c>
      <c r="H468">
        <v>42</v>
      </c>
      <c r="I468" s="6">
        <f t="shared" si="29"/>
        <v>94.857142857142861</v>
      </c>
      <c r="J468" t="s">
        <v>23</v>
      </c>
      <c r="K468" t="s">
        <v>24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67</v>
      </c>
      <c r="S468" t="s">
        <v>2037</v>
      </c>
      <c r="T468" t="s">
        <v>2046</v>
      </c>
    </row>
    <row r="469" spans="1:20" x14ac:dyDescent="0.35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5">
        <f t="shared" si="28"/>
        <v>5.7521428571428572</v>
      </c>
      <c r="G469" s="4" t="s">
        <v>22</v>
      </c>
      <c r="H469">
        <v>139</v>
      </c>
      <c r="I469" s="6">
        <f t="shared" si="29"/>
        <v>57.935251798561154</v>
      </c>
      <c r="J469" t="s">
        <v>17</v>
      </c>
      <c r="K469" t="s">
        <v>18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30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5">
        <f t="shared" si="28"/>
        <v>0.40500000000000003</v>
      </c>
      <c r="G470" s="4" t="s">
        <v>16</v>
      </c>
      <c r="H470">
        <v>16</v>
      </c>
      <c r="I470" s="6">
        <f t="shared" si="29"/>
        <v>101.25</v>
      </c>
      <c r="J470" t="s">
        <v>23</v>
      </c>
      <c r="K470" t="s">
        <v>24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35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5">
        <f t="shared" si="28"/>
        <v>1.8442857142857143</v>
      </c>
      <c r="G471" s="4" t="s">
        <v>22</v>
      </c>
      <c r="H471">
        <v>159</v>
      </c>
      <c r="I471" s="6">
        <f t="shared" si="29"/>
        <v>64.95597484276729</v>
      </c>
      <c r="J471" t="s">
        <v>23</v>
      </c>
      <c r="K471" t="s">
        <v>24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55</v>
      </c>
      <c r="S471" t="s">
        <v>2041</v>
      </c>
      <c r="T471" t="s">
        <v>2044</v>
      </c>
    </row>
    <row r="472" spans="1:20" x14ac:dyDescent="0.35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5">
        <f t="shared" si="28"/>
        <v>2.8580555555555556</v>
      </c>
      <c r="G472" s="4" t="s">
        <v>22</v>
      </c>
      <c r="H472">
        <v>381</v>
      </c>
      <c r="I472" s="6">
        <f t="shared" si="29"/>
        <v>27.00524934383202</v>
      </c>
      <c r="J472" t="s">
        <v>23</v>
      </c>
      <c r="K472" t="s">
        <v>24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67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5">
        <f t="shared" si="28"/>
        <v>3.19</v>
      </c>
      <c r="G473" s="4" t="s">
        <v>22</v>
      </c>
      <c r="H473">
        <v>194</v>
      </c>
      <c r="I473" s="6">
        <f t="shared" si="29"/>
        <v>50.97422680412371</v>
      </c>
      <c r="J473" t="s">
        <v>42</v>
      </c>
      <c r="K473" t="s">
        <v>43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19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5">
        <f t="shared" si="28"/>
        <v>0.39234070221066319</v>
      </c>
      <c r="G474" s="4" t="s">
        <v>16</v>
      </c>
      <c r="H474">
        <v>575</v>
      </c>
      <c r="I474" s="6">
        <f t="shared" si="29"/>
        <v>104.94260869565217</v>
      </c>
      <c r="J474" t="s">
        <v>23</v>
      </c>
      <c r="K474" t="s">
        <v>24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25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5">
        <f t="shared" si="28"/>
        <v>1.7814000000000001</v>
      </c>
      <c r="G475" s="4" t="s">
        <v>22</v>
      </c>
      <c r="H475">
        <v>106</v>
      </c>
      <c r="I475" s="6">
        <f t="shared" si="29"/>
        <v>84.028301886792448</v>
      </c>
      <c r="J475" t="s">
        <v>23</v>
      </c>
      <c r="K475" t="s">
        <v>24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52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5">
        <f t="shared" si="28"/>
        <v>3.6515</v>
      </c>
      <c r="G476" s="4" t="s">
        <v>22</v>
      </c>
      <c r="H476">
        <v>142</v>
      </c>
      <c r="I476" s="6">
        <f t="shared" si="29"/>
        <v>102.85915492957747</v>
      </c>
      <c r="J476" t="s">
        <v>23</v>
      </c>
      <c r="K476" t="s">
        <v>24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271</v>
      </c>
      <c r="S476" t="s">
        <v>2041</v>
      </c>
      <c r="T476" t="s">
        <v>2060</v>
      </c>
    </row>
    <row r="477" spans="1:20" ht="29" x14ac:dyDescent="0.35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5">
        <f t="shared" si="28"/>
        <v>1.1394594594594594</v>
      </c>
      <c r="G477" s="4" t="s">
        <v>22</v>
      </c>
      <c r="H477">
        <v>211</v>
      </c>
      <c r="I477" s="6">
        <f t="shared" si="29"/>
        <v>39.962085308056871</v>
      </c>
      <c r="J477" t="s">
        <v>23</v>
      </c>
      <c r="K477" t="s">
        <v>24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208</v>
      </c>
      <c r="S477" t="s">
        <v>2047</v>
      </c>
      <c r="T477" t="s">
        <v>2059</v>
      </c>
    </row>
    <row r="478" spans="1:20" x14ac:dyDescent="0.35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5">
        <f t="shared" si="28"/>
        <v>0.29828720626631855</v>
      </c>
      <c r="G478" s="4" t="s">
        <v>16</v>
      </c>
      <c r="H478">
        <v>1120</v>
      </c>
      <c r="I478" s="6">
        <f t="shared" si="29"/>
        <v>51.001785714285717</v>
      </c>
      <c r="J478" t="s">
        <v>23</v>
      </c>
      <c r="K478" t="s">
        <v>24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121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5">
        <f t="shared" si="28"/>
        <v>0.54270588235294115</v>
      </c>
      <c r="G479" s="4" t="s">
        <v>16</v>
      </c>
      <c r="H479">
        <v>113</v>
      </c>
      <c r="I479" s="6">
        <f t="shared" si="29"/>
        <v>40.823008849557525</v>
      </c>
      <c r="J479" t="s">
        <v>23</v>
      </c>
      <c r="K479" t="s">
        <v>24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476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5">
        <f t="shared" si="28"/>
        <v>2.3634156976744185</v>
      </c>
      <c r="G480" s="4" t="s">
        <v>22</v>
      </c>
      <c r="H480">
        <v>2756</v>
      </c>
      <c r="I480" s="6">
        <f t="shared" si="29"/>
        <v>58.999637155297535</v>
      </c>
      <c r="J480" t="s">
        <v>23</v>
      </c>
      <c r="K480" t="s">
        <v>24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67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5">
        <f t="shared" si="28"/>
        <v>5.1291666666666664</v>
      </c>
      <c r="G481" s="4" t="s">
        <v>22</v>
      </c>
      <c r="H481">
        <v>173</v>
      </c>
      <c r="I481" s="6">
        <f t="shared" si="29"/>
        <v>71.156069364161851</v>
      </c>
      <c r="J481" t="s">
        <v>42</v>
      </c>
      <c r="K481" t="s">
        <v>43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19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5">
        <f t="shared" si="28"/>
        <v>1.0065116279069768</v>
      </c>
      <c r="G482" s="4" t="s">
        <v>22</v>
      </c>
      <c r="H482">
        <v>87</v>
      </c>
      <c r="I482" s="6">
        <f t="shared" si="29"/>
        <v>99.494252873563212</v>
      </c>
      <c r="J482" t="s">
        <v>23</v>
      </c>
      <c r="K482" t="s">
        <v>24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124</v>
      </c>
      <c r="S482" t="s">
        <v>2054</v>
      </c>
      <c r="T482" t="s">
        <v>2055</v>
      </c>
    </row>
    <row r="483" spans="1:20" x14ac:dyDescent="0.35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5">
        <f t="shared" si="28"/>
        <v>0.81348423194303154</v>
      </c>
      <c r="G483" s="4" t="s">
        <v>16</v>
      </c>
      <c r="H483">
        <v>1538</v>
      </c>
      <c r="I483" s="6">
        <f t="shared" si="29"/>
        <v>103.98634590377114</v>
      </c>
      <c r="J483" t="s">
        <v>23</v>
      </c>
      <c r="K483" t="s">
        <v>24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35</v>
      </c>
      <c r="S483" t="s">
        <v>2039</v>
      </c>
      <c r="T483" t="s">
        <v>2040</v>
      </c>
    </row>
    <row r="484" spans="1:20" x14ac:dyDescent="0.35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5">
        <f t="shared" si="28"/>
        <v>0.16404761904761905</v>
      </c>
      <c r="G484" s="4" t="s">
        <v>16</v>
      </c>
      <c r="H484">
        <v>9</v>
      </c>
      <c r="I484" s="6">
        <f t="shared" si="29"/>
        <v>76.555555555555557</v>
      </c>
      <c r="J484" t="s">
        <v>23</v>
      </c>
      <c r="K484" t="s">
        <v>24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121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5">
        <f t="shared" si="28"/>
        <v>0.52774617067833696</v>
      </c>
      <c r="G485" s="4" t="s">
        <v>16</v>
      </c>
      <c r="H485">
        <v>554</v>
      </c>
      <c r="I485" s="6">
        <f t="shared" si="29"/>
        <v>87.068592057761734</v>
      </c>
      <c r="J485" t="s">
        <v>23</v>
      </c>
      <c r="K485" t="s">
        <v>24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35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5">
        <f t="shared" si="28"/>
        <v>2.6020608108108108</v>
      </c>
      <c r="G486" s="4" t="s">
        <v>22</v>
      </c>
      <c r="H486">
        <v>1572</v>
      </c>
      <c r="I486" s="6">
        <f t="shared" si="29"/>
        <v>48.99554707379135</v>
      </c>
      <c r="J486" t="s">
        <v>42</v>
      </c>
      <c r="K486" t="s">
        <v>43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19</v>
      </c>
      <c r="S486" t="s">
        <v>2033</v>
      </c>
      <c r="T486" t="s">
        <v>2034</v>
      </c>
    </row>
    <row r="487" spans="1:20" x14ac:dyDescent="0.35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5">
        <f t="shared" si="28"/>
        <v>0.30732891832229581</v>
      </c>
      <c r="G487" s="4" t="s">
        <v>16</v>
      </c>
      <c r="H487">
        <v>648</v>
      </c>
      <c r="I487" s="6">
        <f t="shared" si="29"/>
        <v>42.969135802469133</v>
      </c>
      <c r="J487" t="s">
        <v>42</v>
      </c>
      <c r="K487" t="s">
        <v>43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35</v>
      </c>
      <c r="S487" t="s">
        <v>2039</v>
      </c>
      <c r="T487" t="s">
        <v>2040</v>
      </c>
    </row>
    <row r="488" spans="1:20" ht="29" x14ac:dyDescent="0.35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5">
        <f t="shared" si="28"/>
        <v>0.13500000000000001</v>
      </c>
      <c r="G488" s="4" t="s">
        <v>16</v>
      </c>
      <c r="H488">
        <v>21</v>
      </c>
      <c r="I488" s="6">
        <f t="shared" si="29"/>
        <v>33.428571428571431</v>
      </c>
      <c r="J488" t="s">
        <v>42</v>
      </c>
      <c r="K488" t="s">
        <v>43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208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5">
        <f t="shared" si="28"/>
        <v>1.7862556663644606</v>
      </c>
      <c r="G489" s="4" t="s">
        <v>22</v>
      </c>
      <c r="H489">
        <v>2346</v>
      </c>
      <c r="I489" s="6">
        <f t="shared" si="29"/>
        <v>83.982949701619773</v>
      </c>
      <c r="J489" t="s">
        <v>23</v>
      </c>
      <c r="K489" t="s">
        <v>24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35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5">
        <f t="shared" si="28"/>
        <v>2.2005660377358489</v>
      </c>
      <c r="G490" s="4" t="s">
        <v>22</v>
      </c>
      <c r="H490">
        <v>115</v>
      </c>
      <c r="I490" s="6">
        <f t="shared" si="29"/>
        <v>101.41739130434783</v>
      </c>
      <c r="J490" t="s">
        <v>23</v>
      </c>
      <c r="K490" t="s">
        <v>24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35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5">
        <f t="shared" si="28"/>
        <v>1.015108695652174</v>
      </c>
      <c r="G491" s="4" t="s">
        <v>22</v>
      </c>
      <c r="H491">
        <v>85</v>
      </c>
      <c r="I491" s="6">
        <f t="shared" si="29"/>
        <v>109.87058823529412</v>
      </c>
      <c r="J491" t="s">
        <v>109</v>
      </c>
      <c r="K491" t="s">
        <v>110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67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5">
        <f t="shared" si="28"/>
        <v>1.915</v>
      </c>
      <c r="G492" s="4" t="s">
        <v>22</v>
      </c>
      <c r="H492">
        <v>144</v>
      </c>
      <c r="I492" s="6">
        <f t="shared" si="29"/>
        <v>31.916666666666668</v>
      </c>
      <c r="J492" t="s">
        <v>23</v>
      </c>
      <c r="K492" t="s">
        <v>24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1031</v>
      </c>
      <c r="S492" t="s">
        <v>2064</v>
      </c>
      <c r="T492" t="s">
        <v>2065</v>
      </c>
    </row>
    <row r="493" spans="1:20" ht="29" x14ac:dyDescent="0.35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5">
        <f t="shared" si="28"/>
        <v>3.0534683098591549</v>
      </c>
      <c r="G493" s="4" t="s">
        <v>22</v>
      </c>
      <c r="H493">
        <v>2443</v>
      </c>
      <c r="I493" s="6">
        <f t="shared" si="29"/>
        <v>70.993450675399103</v>
      </c>
      <c r="J493" t="s">
        <v>23</v>
      </c>
      <c r="K493" t="s">
        <v>24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19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5">
        <f t="shared" si="28"/>
        <v>0.23995287958115183</v>
      </c>
      <c r="G494" s="4" t="s">
        <v>76</v>
      </c>
      <c r="H494">
        <v>595</v>
      </c>
      <c r="I494" s="6">
        <f t="shared" si="29"/>
        <v>77.026890756302521</v>
      </c>
      <c r="J494" t="s">
        <v>23</v>
      </c>
      <c r="K494" t="s">
        <v>24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102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5">
        <f t="shared" si="28"/>
        <v>7.2377777777777776</v>
      </c>
      <c r="G495" s="4" t="s">
        <v>22</v>
      </c>
      <c r="H495">
        <v>64</v>
      </c>
      <c r="I495" s="6">
        <f t="shared" si="29"/>
        <v>101.78125</v>
      </c>
      <c r="J495" t="s">
        <v>23</v>
      </c>
      <c r="K495" t="s">
        <v>24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124</v>
      </c>
      <c r="S495" t="s">
        <v>2054</v>
      </c>
      <c r="T495" t="s">
        <v>2055</v>
      </c>
    </row>
    <row r="496" spans="1:20" x14ac:dyDescent="0.35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5">
        <f t="shared" si="28"/>
        <v>5.4736000000000002</v>
      </c>
      <c r="G496" s="4" t="s">
        <v>22</v>
      </c>
      <c r="H496">
        <v>268</v>
      </c>
      <c r="I496" s="6">
        <f t="shared" si="29"/>
        <v>51.059701492537314</v>
      </c>
      <c r="J496" t="s">
        <v>23</v>
      </c>
      <c r="K496" t="s">
        <v>24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67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5">
        <f t="shared" si="28"/>
        <v>4.1449999999999996</v>
      </c>
      <c r="G497" s="4" t="s">
        <v>22</v>
      </c>
      <c r="H497">
        <v>195</v>
      </c>
      <c r="I497" s="6">
        <f t="shared" si="29"/>
        <v>68.02051282051282</v>
      </c>
      <c r="J497" t="s">
        <v>38</v>
      </c>
      <c r="K497" t="s">
        <v>39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35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5">
        <f t="shared" si="28"/>
        <v>9.0696409140369975E-3</v>
      </c>
      <c r="G498" s="4" t="s">
        <v>16</v>
      </c>
      <c r="H498">
        <v>54</v>
      </c>
      <c r="I498" s="6">
        <f t="shared" si="29"/>
        <v>30.87037037037037</v>
      </c>
      <c r="J498" t="s">
        <v>23</v>
      </c>
      <c r="K498" t="s">
        <v>24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73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5">
        <f t="shared" si="28"/>
        <v>0.34173469387755101</v>
      </c>
      <c r="G499" s="4" t="s">
        <v>16</v>
      </c>
      <c r="H499">
        <v>120</v>
      </c>
      <c r="I499" s="6">
        <f t="shared" si="29"/>
        <v>27.908333333333335</v>
      </c>
      <c r="J499" t="s">
        <v>23</v>
      </c>
      <c r="K499" t="s">
        <v>24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67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5">
        <f t="shared" si="28"/>
        <v>0.239488107549121</v>
      </c>
      <c r="G500" s="4" t="s">
        <v>16</v>
      </c>
      <c r="H500">
        <v>579</v>
      </c>
      <c r="I500" s="6">
        <f t="shared" si="29"/>
        <v>79.994818652849744</v>
      </c>
      <c r="J500" t="s">
        <v>38</v>
      </c>
      <c r="K500" t="s">
        <v>39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30</v>
      </c>
      <c r="S500" t="s">
        <v>2037</v>
      </c>
      <c r="T500" t="s">
        <v>2038</v>
      </c>
    </row>
    <row r="501" spans="1:20" x14ac:dyDescent="0.35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5">
        <f t="shared" si="28"/>
        <v>0.48072649572649573</v>
      </c>
      <c r="G501" s="4" t="s">
        <v>16</v>
      </c>
      <c r="H501">
        <v>2072</v>
      </c>
      <c r="I501" s="6">
        <f t="shared" si="29"/>
        <v>38.003378378378379</v>
      </c>
      <c r="J501" t="s">
        <v>23</v>
      </c>
      <c r="K501" t="s">
        <v>24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44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5">
        <f t="shared" si="28"/>
        <v>0</v>
      </c>
      <c r="G502" s="4" t="s">
        <v>16</v>
      </c>
      <c r="H502">
        <v>0</v>
      </c>
      <c r="I502" s="6">
        <f t="shared" si="29"/>
        <v>0</v>
      </c>
      <c r="J502" t="s">
        <v>23</v>
      </c>
      <c r="K502" t="s">
        <v>24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35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5">
        <f t="shared" si="28"/>
        <v>0.70145182291666663</v>
      </c>
      <c r="G503" s="4" t="s">
        <v>16</v>
      </c>
      <c r="H503">
        <v>1796</v>
      </c>
      <c r="I503" s="6">
        <f t="shared" si="29"/>
        <v>59.990534521158132</v>
      </c>
      <c r="J503" t="s">
        <v>23</v>
      </c>
      <c r="K503" t="s">
        <v>24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44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5">
        <f t="shared" si="28"/>
        <v>5.2992307692307694</v>
      </c>
      <c r="G504" s="4" t="s">
        <v>22</v>
      </c>
      <c r="H504">
        <v>186</v>
      </c>
      <c r="I504" s="6">
        <f t="shared" si="29"/>
        <v>37.037634408602152</v>
      </c>
      <c r="J504" t="s">
        <v>28</v>
      </c>
      <c r="K504" t="s">
        <v>29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91</v>
      </c>
      <c r="S504" t="s">
        <v>2050</v>
      </c>
      <c r="T504" t="s">
        <v>2051</v>
      </c>
    </row>
    <row r="505" spans="1:20" x14ac:dyDescent="0.35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5">
        <f t="shared" si="28"/>
        <v>1.8032549019607844</v>
      </c>
      <c r="G505" s="4" t="s">
        <v>22</v>
      </c>
      <c r="H505">
        <v>460</v>
      </c>
      <c r="I505" s="6">
        <f t="shared" si="29"/>
        <v>99.963043478260872</v>
      </c>
      <c r="J505" t="s">
        <v>23</v>
      </c>
      <c r="K505" t="s">
        <v>24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55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5">
        <f t="shared" si="28"/>
        <v>0.92320000000000002</v>
      </c>
      <c r="G506" s="4" t="s">
        <v>16</v>
      </c>
      <c r="H506">
        <v>62</v>
      </c>
      <c r="I506" s="6">
        <f t="shared" si="29"/>
        <v>111.6774193548387</v>
      </c>
      <c r="J506" t="s">
        <v>109</v>
      </c>
      <c r="K506" t="s">
        <v>110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25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5">
        <f t="shared" si="28"/>
        <v>0.13901001112347053</v>
      </c>
      <c r="G507" s="4" t="s">
        <v>16</v>
      </c>
      <c r="H507">
        <v>347</v>
      </c>
      <c r="I507" s="6">
        <f t="shared" si="29"/>
        <v>36.014409221902014</v>
      </c>
      <c r="J507" t="s">
        <v>23</v>
      </c>
      <c r="K507" t="s">
        <v>24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135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5">
        <f t="shared" si="28"/>
        <v>9.2707777777777771</v>
      </c>
      <c r="G508" s="4" t="s">
        <v>22</v>
      </c>
      <c r="H508">
        <v>2528</v>
      </c>
      <c r="I508" s="6">
        <f t="shared" si="29"/>
        <v>66.010284810126578</v>
      </c>
      <c r="J508" t="s">
        <v>23</v>
      </c>
      <c r="K508" t="s">
        <v>24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35</v>
      </c>
      <c r="S508" t="s">
        <v>2039</v>
      </c>
      <c r="T508" t="s">
        <v>2040</v>
      </c>
    </row>
    <row r="509" spans="1:20" ht="29" x14ac:dyDescent="0.35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5">
        <f t="shared" si="28"/>
        <v>0.39857142857142858</v>
      </c>
      <c r="G509" s="4" t="s">
        <v>16</v>
      </c>
      <c r="H509">
        <v>19</v>
      </c>
      <c r="I509" s="6">
        <f t="shared" si="29"/>
        <v>44.05263157894737</v>
      </c>
      <c r="J509" t="s">
        <v>23</v>
      </c>
      <c r="K509" t="s">
        <v>24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30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5">
        <f t="shared" si="28"/>
        <v>1.1222929936305732</v>
      </c>
      <c r="G510" s="4" t="s">
        <v>22</v>
      </c>
      <c r="H510">
        <v>3657</v>
      </c>
      <c r="I510" s="6">
        <f t="shared" si="29"/>
        <v>52.999726551818434</v>
      </c>
      <c r="J510" t="s">
        <v>23</v>
      </c>
      <c r="K510" t="s">
        <v>24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35</v>
      </c>
      <c r="S510" t="s">
        <v>2039</v>
      </c>
      <c r="T510" t="s">
        <v>2040</v>
      </c>
    </row>
    <row r="511" spans="1:20" x14ac:dyDescent="0.35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5">
        <f t="shared" si="28"/>
        <v>0.70925816023738875</v>
      </c>
      <c r="G511" s="4" t="s">
        <v>16</v>
      </c>
      <c r="H511">
        <v>1258</v>
      </c>
      <c r="I511" s="6">
        <f t="shared" si="29"/>
        <v>95</v>
      </c>
      <c r="J511" t="s">
        <v>23</v>
      </c>
      <c r="K511" t="s">
        <v>24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35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5">
        <f t="shared" si="28"/>
        <v>1.1908974358974358</v>
      </c>
      <c r="G512" s="4" t="s">
        <v>22</v>
      </c>
      <c r="H512">
        <v>131</v>
      </c>
      <c r="I512" s="6">
        <f t="shared" si="29"/>
        <v>70.908396946564892</v>
      </c>
      <c r="J512" t="s">
        <v>28</v>
      </c>
      <c r="K512" t="s">
        <v>29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55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5">
        <f t="shared" si="28"/>
        <v>0.24017591339648173</v>
      </c>
      <c r="G513" s="4" t="s">
        <v>16</v>
      </c>
      <c r="H513">
        <v>362</v>
      </c>
      <c r="I513" s="6">
        <f t="shared" si="29"/>
        <v>98.060773480662988</v>
      </c>
      <c r="J513" t="s">
        <v>23</v>
      </c>
      <c r="K513" t="s">
        <v>24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35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5">
        <f t="shared" ref="F514:F577" si="32">E514/D514</f>
        <v>1.3931868131868133</v>
      </c>
      <c r="G514" s="4" t="s">
        <v>22</v>
      </c>
      <c r="H514">
        <v>239</v>
      </c>
      <c r="I514" s="6">
        <f t="shared" si="29"/>
        <v>53.046025104602514</v>
      </c>
      <c r="J514" t="s">
        <v>23</v>
      </c>
      <c r="K514" t="s">
        <v>24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91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5">
        <f t="shared" si="32"/>
        <v>0.39277108433734942</v>
      </c>
      <c r="G515" s="4" t="s">
        <v>76</v>
      </c>
      <c r="H515">
        <v>35</v>
      </c>
      <c r="I515" s="6">
        <f t="shared" ref="I515:I578" si="33">IFERROR(E515/H515,0)</f>
        <v>93.142857142857139</v>
      </c>
      <c r="J515" t="s">
        <v>23</v>
      </c>
      <c r="K515" t="s">
        <v>24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271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5">
        <f t="shared" si="32"/>
        <v>0.22439077144917088</v>
      </c>
      <c r="G516" s="4" t="s">
        <v>76</v>
      </c>
      <c r="H516">
        <v>528</v>
      </c>
      <c r="I516" s="6">
        <f t="shared" si="33"/>
        <v>58.945075757575758</v>
      </c>
      <c r="J516" t="s">
        <v>100</v>
      </c>
      <c r="K516" t="s">
        <v>101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25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5">
        <f t="shared" si="32"/>
        <v>0.55779069767441858</v>
      </c>
      <c r="G517" s="4" t="s">
        <v>16</v>
      </c>
      <c r="H517">
        <v>133</v>
      </c>
      <c r="I517" s="6">
        <f t="shared" si="33"/>
        <v>36.067669172932334</v>
      </c>
      <c r="J517" t="s">
        <v>17</v>
      </c>
      <c r="K517" t="s">
        <v>18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35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5">
        <f t="shared" si="32"/>
        <v>0.42523125996810207</v>
      </c>
      <c r="G518" s="4" t="s">
        <v>16</v>
      </c>
      <c r="H518">
        <v>846</v>
      </c>
      <c r="I518" s="6">
        <f t="shared" si="33"/>
        <v>63.030732860520096</v>
      </c>
      <c r="J518" t="s">
        <v>23</v>
      </c>
      <c r="K518" t="s">
        <v>24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70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5">
        <f t="shared" si="32"/>
        <v>1.1200000000000001</v>
      </c>
      <c r="G519" s="4" t="s">
        <v>22</v>
      </c>
      <c r="H519">
        <v>78</v>
      </c>
      <c r="I519" s="6">
        <f t="shared" si="33"/>
        <v>84.717948717948715</v>
      </c>
      <c r="J519" t="s">
        <v>23</v>
      </c>
      <c r="K519" t="s">
        <v>24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19</v>
      </c>
      <c r="S519" t="s">
        <v>2033</v>
      </c>
      <c r="T519" t="s">
        <v>2034</v>
      </c>
    </row>
    <row r="520" spans="1:20" x14ac:dyDescent="0.35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5">
        <f t="shared" si="32"/>
        <v>7.0681818181818179E-2</v>
      </c>
      <c r="G520" s="4" t="s">
        <v>16</v>
      </c>
      <c r="H520">
        <v>10</v>
      </c>
      <c r="I520" s="6">
        <f t="shared" si="33"/>
        <v>62.2</v>
      </c>
      <c r="J520" t="s">
        <v>23</v>
      </c>
      <c r="K520" t="s">
        <v>24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73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5">
        <f t="shared" si="32"/>
        <v>1.0174563871693867</v>
      </c>
      <c r="G521" s="4" t="s">
        <v>22</v>
      </c>
      <c r="H521">
        <v>1773</v>
      </c>
      <c r="I521" s="6">
        <f t="shared" si="33"/>
        <v>101.97518330513255</v>
      </c>
      <c r="J521" t="s">
        <v>23</v>
      </c>
      <c r="K521" t="s">
        <v>24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25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5">
        <f t="shared" si="32"/>
        <v>4.2575000000000003</v>
      </c>
      <c r="G522" s="4" t="s">
        <v>22</v>
      </c>
      <c r="H522">
        <v>32</v>
      </c>
      <c r="I522" s="6">
        <f t="shared" si="33"/>
        <v>106.4375</v>
      </c>
      <c r="J522" t="s">
        <v>23</v>
      </c>
      <c r="K522" t="s">
        <v>24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35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5">
        <f t="shared" si="32"/>
        <v>1.4553947368421052</v>
      </c>
      <c r="G523" s="4" t="s">
        <v>22</v>
      </c>
      <c r="H523">
        <v>369</v>
      </c>
      <c r="I523" s="6">
        <f t="shared" si="33"/>
        <v>29.975609756097562</v>
      </c>
      <c r="J523" t="s">
        <v>23</v>
      </c>
      <c r="K523" t="s">
        <v>24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55</v>
      </c>
      <c r="S523" t="s">
        <v>2041</v>
      </c>
      <c r="T523" t="s">
        <v>2044</v>
      </c>
    </row>
    <row r="524" spans="1:20" x14ac:dyDescent="0.35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5">
        <f t="shared" si="32"/>
        <v>0.32453465346534655</v>
      </c>
      <c r="G524" s="4" t="s">
        <v>16</v>
      </c>
      <c r="H524">
        <v>191</v>
      </c>
      <c r="I524" s="6">
        <f t="shared" si="33"/>
        <v>85.806282722513089</v>
      </c>
      <c r="J524" t="s">
        <v>23</v>
      </c>
      <c r="K524" t="s">
        <v>24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102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5">
        <f t="shared" si="32"/>
        <v>7.003333333333333</v>
      </c>
      <c r="G525" s="4" t="s">
        <v>22</v>
      </c>
      <c r="H525">
        <v>89</v>
      </c>
      <c r="I525" s="6">
        <f t="shared" si="33"/>
        <v>70.82022471910112</v>
      </c>
      <c r="J525" t="s">
        <v>23</v>
      </c>
      <c r="K525" t="s">
        <v>24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102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5">
        <f t="shared" si="32"/>
        <v>0.83904860392967939</v>
      </c>
      <c r="G526" s="4" t="s">
        <v>16</v>
      </c>
      <c r="H526">
        <v>1979</v>
      </c>
      <c r="I526" s="6">
        <f t="shared" si="33"/>
        <v>40.998484082870135</v>
      </c>
      <c r="J526" t="s">
        <v>23</v>
      </c>
      <c r="K526" t="s">
        <v>24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35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5">
        <f t="shared" si="32"/>
        <v>0.84190476190476193</v>
      </c>
      <c r="G527" s="4" t="s">
        <v>16</v>
      </c>
      <c r="H527">
        <v>63</v>
      </c>
      <c r="I527" s="6">
        <f t="shared" si="33"/>
        <v>28.063492063492063</v>
      </c>
      <c r="J527" t="s">
        <v>23</v>
      </c>
      <c r="K527" t="s">
        <v>24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67</v>
      </c>
      <c r="S527" t="s">
        <v>2037</v>
      </c>
      <c r="T527" t="s">
        <v>2046</v>
      </c>
    </row>
    <row r="528" spans="1:20" ht="29" x14ac:dyDescent="0.35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5">
        <f t="shared" si="32"/>
        <v>1.5595180722891566</v>
      </c>
      <c r="G528" s="4" t="s">
        <v>22</v>
      </c>
      <c r="H528">
        <v>147</v>
      </c>
      <c r="I528" s="6">
        <f t="shared" si="33"/>
        <v>88.054421768707485</v>
      </c>
      <c r="J528" t="s">
        <v>23</v>
      </c>
      <c r="K528" t="s">
        <v>24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35</v>
      </c>
      <c r="S528" t="s">
        <v>2039</v>
      </c>
      <c r="T528" t="s">
        <v>2040</v>
      </c>
    </row>
    <row r="529" spans="1:20" x14ac:dyDescent="0.35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5">
        <f t="shared" si="32"/>
        <v>0.99619450317124736</v>
      </c>
      <c r="G529" s="4" t="s">
        <v>16</v>
      </c>
      <c r="H529">
        <v>6080</v>
      </c>
      <c r="I529" s="6">
        <f t="shared" si="33"/>
        <v>31</v>
      </c>
      <c r="J529" t="s">
        <v>17</v>
      </c>
      <c r="K529" t="s">
        <v>18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73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5">
        <f t="shared" si="32"/>
        <v>0.80300000000000005</v>
      </c>
      <c r="G530" s="4" t="s">
        <v>16</v>
      </c>
      <c r="H530">
        <v>80</v>
      </c>
      <c r="I530" s="6">
        <f t="shared" si="33"/>
        <v>90.337500000000006</v>
      </c>
      <c r="J530" t="s">
        <v>42</v>
      </c>
      <c r="K530" t="s">
        <v>43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62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5">
        <f t="shared" si="32"/>
        <v>0.11254901960784314</v>
      </c>
      <c r="G531" s="4" t="s">
        <v>16</v>
      </c>
      <c r="H531">
        <v>9</v>
      </c>
      <c r="I531" s="6">
        <f t="shared" si="33"/>
        <v>63.777777777777779</v>
      </c>
      <c r="J531" t="s">
        <v>23</v>
      </c>
      <c r="K531" t="s">
        <v>24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91</v>
      </c>
      <c r="S531" t="s">
        <v>2050</v>
      </c>
      <c r="T531" t="s">
        <v>2051</v>
      </c>
    </row>
    <row r="532" spans="1:20" x14ac:dyDescent="0.35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5">
        <f t="shared" si="32"/>
        <v>0.91740952380952379</v>
      </c>
      <c r="G532" s="4" t="s">
        <v>16</v>
      </c>
      <c r="H532">
        <v>1784</v>
      </c>
      <c r="I532" s="6">
        <f t="shared" si="33"/>
        <v>53.995515695067262</v>
      </c>
      <c r="J532" t="s">
        <v>23</v>
      </c>
      <c r="K532" t="s">
        <v>24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121</v>
      </c>
      <c r="S532" t="s">
        <v>2047</v>
      </c>
      <c r="T532" t="s">
        <v>2053</v>
      </c>
    </row>
    <row r="533" spans="1:20" ht="29" x14ac:dyDescent="0.35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5">
        <f t="shared" si="32"/>
        <v>0.95521156936261387</v>
      </c>
      <c r="G533" s="4" t="s">
        <v>49</v>
      </c>
      <c r="H533">
        <v>3640</v>
      </c>
      <c r="I533" s="6">
        <f t="shared" si="33"/>
        <v>48.993956043956047</v>
      </c>
      <c r="J533" t="s">
        <v>100</v>
      </c>
      <c r="K533" t="s">
        <v>101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91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5">
        <f t="shared" si="32"/>
        <v>5.0287499999999996</v>
      </c>
      <c r="G534" s="4" t="s">
        <v>22</v>
      </c>
      <c r="H534">
        <v>126</v>
      </c>
      <c r="I534" s="6">
        <f t="shared" si="33"/>
        <v>63.857142857142854</v>
      </c>
      <c r="J534" t="s">
        <v>17</v>
      </c>
      <c r="K534" t="s">
        <v>18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35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5">
        <f t="shared" si="32"/>
        <v>1.5924394463667819</v>
      </c>
      <c r="G535" s="4" t="s">
        <v>22</v>
      </c>
      <c r="H535">
        <v>2218</v>
      </c>
      <c r="I535" s="6">
        <f t="shared" si="33"/>
        <v>82.996393146979258</v>
      </c>
      <c r="J535" t="s">
        <v>42</v>
      </c>
      <c r="K535" t="s">
        <v>43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62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5">
        <f t="shared" si="32"/>
        <v>0.15022446689113356</v>
      </c>
      <c r="G536" s="4" t="s">
        <v>16</v>
      </c>
      <c r="H536">
        <v>243</v>
      </c>
      <c r="I536" s="6">
        <f t="shared" si="33"/>
        <v>55.08230452674897</v>
      </c>
      <c r="J536" t="s">
        <v>23</v>
      </c>
      <c r="K536" t="s">
        <v>24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55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5">
        <f t="shared" si="32"/>
        <v>4.820384615384615</v>
      </c>
      <c r="G537" s="4" t="s">
        <v>22</v>
      </c>
      <c r="H537">
        <v>202</v>
      </c>
      <c r="I537" s="6">
        <f t="shared" si="33"/>
        <v>62.044554455445542</v>
      </c>
      <c r="J537" t="s">
        <v>109</v>
      </c>
      <c r="K537" t="s">
        <v>110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35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5">
        <f t="shared" si="32"/>
        <v>1.4996938775510205</v>
      </c>
      <c r="G538" s="4" t="s">
        <v>22</v>
      </c>
      <c r="H538">
        <v>140</v>
      </c>
      <c r="I538" s="6">
        <f t="shared" si="33"/>
        <v>104.97857142857143</v>
      </c>
      <c r="J538" t="s">
        <v>109</v>
      </c>
      <c r="K538" t="s">
        <v>110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121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5">
        <f t="shared" si="32"/>
        <v>1.1722156398104266</v>
      </c>
      <c r="G539" s="4" t="s">
        <v>22</v>
      </c>
      <c r="H539">
        <v>1052</v>
      </c>
      <c r="I539" s="6">
        <f t="shared" si="33"/>
        <v>94.044676806083643</v>
      </c>
      <c r="J539" t="s">
        <v>38</v>
      </c>
      <c r="K539" t="s">
        <v>39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44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5">
        <f t="shared" si="32"/>
        <v>0.37695968274950431</v>
      </c>
      <c r="G540" s="4" t="s">
        <v>16</v>
      </c>
      <c r="H540">
        <v>1296</v>
      </c>
      <c r="I540" s="6">
        <f t="shared" si="33"/>
        <v>44.007716049382715</v>
      </c>
      <c r="J540" t="s">
        <v>23</v>
      </c>
      <c r="K540" t="s">
        <v>24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294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5">
        <f t="shared" si="32"/>
        <v>0.72653061224489801</v>
      </c>
      <c r="G541" s="4" t="s">
        <v>16</v>
      </c>
      <c r="H541">
        <v>77</v>
      </c>
      <c r="I541" s="6">
        <f t="shared" si="33"/>
        <v>92.467532467532465</v>
      </c>
      <c r="J541" t="s">
        <v>23</v>
      </c>
      <c r="K541" t="s">
        <v>24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19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5">
        <f t="shared" si="32"/>
        <v>2.6598113207547169</v>
      </c>
      <c r="G542" s="4" t="s">
        <v>22</v>
      </c>
      <c r="H542">
        <v>247</v>
      </c>
      <c r="I542" s="6">
        <f t="shared" si="33"/>
        <v>57.072874493927124</v>
      </c>
      <c r="J542" t="s">
        <v>23</v>
      </c>
      <c r="K542" t="s">
        <v>24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124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5">
        <f t="shared" si="32"/>
        <v>0.24205617977528091</v>
      </c>
      <c r="G543" s="4" t="s">
        <v>16</v>
      </c>
      <c r="H543">
        <v>395</v>
      </c>
      <c r="I543" s="6">
        <f t="shared" si="33"/>
        <v>109.07848101265823</v>
      </c>
      <c r="J543" t="s">
        <v>109</v>
      </c>
      <c r="K543" t="s">
        <v>110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294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5">
        <f t="shared" si="32"/>
        <v>2.5064935064935064E-2</v>
      </c>
      <c r="G544" s="4" t="s">
        <v>16</v>
      </c>
      <c r="H544">
        <v>49</v>
      </c>
      <c r="I544" s="6">
        <f t="shared" si="33"/>
        <v>39.387755102040813</v>
      </c>
      <c r="J544" t="s">
        <v>42</v>
      </c>
      <c r="K544" t="s">
        <v>43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62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5">
        <f t="shared" si="32"/>
        <v>0.1632979976442874</v>
      </c>
      <c r="G545" s="4" t="s">
        <v>16</v>
      </c>
      <c r="H545">
        <v>180</v>
      </c>
      <c r="I545" s="6">
        <f t="shared" si="33"/>
        <v>77.022222222222226</v>
      </c>
      <c r="J545" t="s">
        <v>23</v>
      </c>
      <c r="K545" t="s">
        <v>24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91</v>
      </c>
      <c r="S545" t="s">
        <v>2050</v>
      </c>
      <c r="T545" t="s">
        <v>2051</v>
      </c>
    </row>
    <row r="546" spans="1:20" x14ac:dyDescent="0.35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5">
        <f t="shared" si="32"/>
        <v>2.7650000000000001</v>
      </c>
      <c r="G546" s="4" t="s">
        <v>22</v>
      </c>
      <c r="H546">
        <v>84</v>
      </c>
      <c r="I546" s="6">
        <f t="shared" si="33"/>
        <v>92.166666666666671</v>
      </c>
      <c r="J546" t="s">
        <v>23</v>
      </c>
      <c r="K546" t="s">
        <v>24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25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5">
        <f t="shared" si="32"/>
        <v>0.88803571428571426</v>
      </c>
      <c r="G547" s="4" t="s">
        <v>16</v>
      </c>
      <c r="H547">
        <v>2690</v>
      </c>
      <c r="I547" s="6">
        <f t="shared" si="33"/>
        <v>61.007063197026021</v>
      </c>
      <c r="J547" t="s">
        <v>23</v>
      </c>
      <c r="K547" t="s">
        <v>24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35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5">
        <f t="shared" si="32"/>
        <v>1.6357142857142857</v>
      </c>
      <c r="G548" s="4" t="s">
        <v>22</v>
      </c>
      <c r="H548">
        <v>88</v>
      </c>
      <c r="I548" s="6">
        <f t="shared" si="33"/>
        <v>78.068181818181813</v>
      </c>
      <c r="J548" t="s">
        <v>23</v>
      </c>
      <c r="K548" t="s">
        <v>24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35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5">
        <f t="shared" si="32"/>
        <v>9.69</v>
      </c>
      <c r="G549" s="4" t="s">
        <v>22</v>
      </c>
      <c r="H549">
        <v>156</v>
      </c>
      <c r="I549" s="6">
        <f t="shared" si="33"/>
        <v>80.75</v>
      </c>
      <c r="J549" t="s">
        <v>23</v>
      </c>
      <c r="K549" t="s">
        <v>24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55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5">
        <f t="shared" si="32"/>
        <v>2.7091376701966716</v>
      </c>
      <c r="G550" s="4" t="s">
        <v>22</v>
      </c>
      <c r="H550">
        <v>2985</v>
      </c>
      <c r="I550" s="6">
        <f t="shared" si="33"/>
        <v>59.991289782244557</v>
      </c>
      <c r="J550" t="s">
        <v>23</v>
      </c>
      <c r="K550" t="s">
        <v>24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35</v>
      </c>
      <c r="S550" t="s">
        <v>2039</v>
      </c>
      <c r="T550" t="s">
        <v>2040</v>
      </c>
    </row>
    <row r="551" spans="1:20" ht="29" x14ac:dyDescent="0.35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5">
        <f t="shared" si="32"/>
        <v>2.8421355932203389</v>
      </c>
      <c r="G551" s="4" t="s">
        <v>22</v>
      </c>
      <c r="H551">
        <v>762</v>
      </c>
      <c r="I551" s="6">
        <f t="shared" si="33"/>
        <v>110.03018372703411</v>
      </c>
      <c r="J551" t="s">
        <v>23</v>
      </c>
      <c r="K551" t="s">
        <v>24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67</v>
      </c>
      <c r="S551" t="s">
        <v>2037</v>
      </c>
      <c r="T551" t="s">
        <v>2046</v>
      </c>
    </row>
    <row r="552" spans="1:20" x14ac:dyDescent="0.35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5">
        <f t="shared" si="32"/>
        <v>0.04</v>
      </c>
      <c r="G552" s="4" t="s">
        <v>76</v>
      </c>
      <c r="H552">
        <v>1</v>
      </c>
      <c r="I552" s="6">
        <f t="shared" si="33"/>
        <v>4</v>
      </c>
      <c r="J552" t="s">
        <v>100</v>
      </c>
      <c r="K552" t="s">
        <v>101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62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5">
        <f t="shared" si="32"/>
        <v>0.58632981676846196</v>
      </c>
      <c r="G553" s="4" t="s">
        <v>16</v>
      </c>
      <c r="H553">
        <v>2779</v>
      </c>
      <c r="I553" s="6">
        <f t="shared" si="33"/>
        <v>37.99856063332134</v>
      </c>
      <c r="J553" t="s">
        <v>28</v>
      </c>
      <c r="K553" t="s">
        <v>29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30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5">
        <f t="shared" si="32"/>
        <v>0.98511111111111116</v>
      </c>
      <c r="G554" s="4" t="s">
        <v>16</v>
      </c>
      <c r="H554">
        <v>92</v>
      </c>
      <c r="I554" s="6">
        <f t="shared" si="33"/>
        <v>96.369565217391298</v>
      </c>
      <c r="J554" t="s">
        <v>23</v>
      </c>
      <c r="K554" t="s">
        <v>24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35</v>
      </c>
      <c r="S554" t="s">
        <v>2039</v>
      </c>
      <c r="T554" t="s">
        <v>2040</v>
      </c>
    </row>
    <row r="555" spans="1:20" x14ac:dyDescent="0.35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5">
        <f t="shared" si="32"/>
        <v>0.43975381008206332</v>
      </c>
      <c r="G555" s="4" t="s">
        <v>16</v>
      </c>
      <c r="H555">
        <v>1028</v>
      </c>
      <c r="I555" s="6">
        <f t="shared" si="33"/>
        <v>72.978599221789878</v>
      </c>
      <c r="J555" t="s">
        <v>23</v>
      </c>
      <c r="K555" t="s">
        <v>24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25</v>
      </c>
      <c r="S555" t="s">
        <v>2035</v>
      </c>
      <c r="T555" t="s">
        <v>2036</v>
      </c>
    </row>
    <row r="556" spans="1:20" ht="29" x14ac:dyDescent="0.35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5">
        <f t="shared" si="32"/>
        <v>1.5166315789473683</v>
      </c>
      <c r="G556" s="4" t="s">
        <v>22</v>
      </c>
      <c r="H556">
        <v>554</v>
      </c>
      <c r="I556" s="6">
        <f t="shared" si="33"/>
        <v>26.007220216606498</v>
      </c>
      <c r="J556" t="s">
        <v>17</v>
      </c>
      <c r="K556" t="s">
        <v>18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62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5">
        <f t="shared" si="32"/>
        <v>2.2363492063492063</v>
      </c>
      <c r="G557" s="4" t="s">
        <v>22</v>
      </c>
      <c r="H557">
        <v>135</v>
      </c>
      <c r="I557" s="6">
        <f t="shared" si="33"/>
        <v>104.36296296296297</v>
      </c>
      <c r="J557" t="s">
        <v>38</v>
      </c>
      <c r="K557" t="s">
        <v>39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25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5">
        <f t="shared" si="32"/>
        <v>2.3975</v>
      </c>
      <c r="G558" s="4" t="s">
        <v>22</v>
      </c>
      <c r="H558">
        <v>122</v>
      </c>
      <c r="I558" s="6">
        <f t="shared" si="33"/>
        <v>102.18852459016394</v>
      </c>
      <c r="J558" t="s">
        <v>23</v>
      </c>
      <c r="K558" t="s">
        <v>24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208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5">
        <f t="shared" si="32"/>
        <v>1.9933333333333334</v>
      </c>
      <c r="G559" s="4" t="s">
        <v>22</v>
      </c>
      <c r="H559">
        <v>221</v>
      </c>
      <c r="I559" s="6">
        <f t="shared" si="33"/>
        <v>54.117647058823529</v>
      </c>
      <c r="J559" t="s">
        <v>23</v>
      </c>
      <c r="K559" t="s">
        <v>24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476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5">
        <f t="shared" si="32"/>
        <v>1.373448275862069</v>
      </c>
      <c r="G560" s="4" t="s">
        <v>22</v>
      </c>
      <c r="H560">
        <v>126</v>
      </c>
      <c r="I560" s="6">
        <f t="shared" si="33"/>
        <v>63.222222222222221</v>
      </c>
      <c r="J560" t="s">
        <v>23</v>
      </c>
      <c r="K560" t="s">
        <v>24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35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5">
        <f t="shared" si="32"/>
        <v>1.009696106362773</v>
      </c>
      <c r="G561" s="4" t="s">
        <v>22</v>
      </c>
      <c r="H561">
        <v>1022</v>
      </c>
      <c r="I561" s="6">
        <f t="shared" si="33"/>
        <v>104.03228962818004</v>
      </c>
      <c r="J561" t="s">
        <v>23</v>
      </c>
      <c r="K561" t="s">
        <v>24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35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5">
        <f t="shared" si="32"/>
        <v>7.9416000000000002</v>
      </c>
      <c r="G562" s="4" t="s">
        <v>22</v>
      </c>
      <c r="H562">
        <v>3177</v>
      </c>
      <c r="I562" s="6">
        <f t="shared" si="33"/>
        <v>49.994334277620396</v>
      </c>
      <c r="J562" t="s">
        <v>23</v>
      </c>
      <c r="K562" t="s">
        <v>24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73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5">
        <f t="shared" si="32"/>
        <v>3.6970000000000001</v>
      </c>
      <c r="G563" s="4" t="s">
        <v>22</v>
      </c>
      <c r="H563">
        <v>198</v>
      </c>
      <c r="I563" s="6">
        <f t="shared" si="33"/>
        <v>56.015151515151516</v>
      </c>
      <c r="J563" t="s">
        <v>100</v>
      </c>
      <c r="K563" t="s">
        <v>101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35</v>
      </c>
      <c r="S563" t="s">
        <v>2039</v>
      </c>
      <c r="T563" t="s">
        <v>2040</v>
      </c>
    </row>
    <row r="564" spans="1:20" ht="29" x14ac:dyDescent="0.35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5">
        <f t="shared" si="32"/>
        <v>0.12818181818181817</v>
      </c>
      <c r="G564" s="4" t="s">
        <v>16</v>
      </c>
      <c r="H564">
        <v>26</v>
      </c>
      <c r="I564" s="6">
        <f t="shared" si="33"/>
        <v>48.807692307692307</v>
      </c>
      <c r="J564" t="s">
        <v>100</v>
      </c>
      <c r="K564" t="s">
        <v>101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25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5">
        <f t="shared" si="32"/>
        <v>1.3802702702702703</v>
      </c>
      <c r="G565" s="4" t="s">
        <v>22</v>
      </c>
      <c r="H565">
        <v>85</v>
      </c>
      <c r="I565" s="6">
        <f t="shared" si="33"/>
        <v>60.082352941176474</v>
      </c>
      <c r="J565" t="s">
        <v>28</v>
      </c>
      <c r="K565" t="s">
        <v>29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44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5">
        <f t="shared" si="32"/>
        <v>0.83813278008298753</v>
      </c>
      <c r="G566" s="4" t="s">
        <v>16</v>
      </c>
      <c r="H566">
        <v>1790</v>
      </c>
      <c r="I566" s="6">
        <f t="shared" si="33"/>
        <v>78.990502793296088</v>
      </c>
      <c r="J566" t="s">
        <v>23</v>
      </c>
      <c r="K566" t="s">
        <v>24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35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5">
        <f t="shared" si="32"/>
        <v>2.0460063224446787</v>
      </c>
      <c r="G567" s="4" t="s">
        <v>22</v>
      </c>
      <c r="H567">
        <v>3596</v>
      </c>
      <c r="I567" s="6">
        <f t="shared" si="33"/>
        <v>53.99499443826474</v>
      </c>
      <c r="J567" t="s">
        <v>23</v>
      </c>
      <c r="K567" t="s">
        <v>24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35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5">
        <f t="shared" si="32"/>
        <v>0.44344086021505374</v>
      </c>
      <c r="G568" s="4" t="s">
        <v>16</v>
      </c>
      <c r="H568">
        <v>37</v>
      </c>
      <c r="I568" s="6">
        <f t="shared" si="33"/>
        <v>111.45945945945945</v>
      </c>
      <c r="J568" t="s">
        <v>23</v>
      </c>
      <c r="K568" t="s">
        <v>24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52</v>
      </c>
      <c r="S568" t="s">
        <v>2035</v>
      </c>
      <c r="T568" t="s">
        <v>2043</v>
      </c>
    </row>
    <row r="569" spans="1:20" x14ac:dyDescent="0.35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5">
        <f t="shared" si="32"/>
        <v>2.1860294117647059</v>
      </c>
      <c r="G569" s="4" t="s">
        <v>22</v>
      </c>
      <c r="H569">
        <v>244</v>
      </c>
      <c r="I569" s="6">
        <f t="shared" si="33"/>
        <v>60.922131147540981</v>
      </c>
      <c r="J569" t="s">
        <v>23</v>
      </c>
      <c r="K569" t="s">
        <v>24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25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5">
        <f t="shared" si="32"/>
        <v>1.8603314917127072</v>
      </c>
      <c r="G570" s="4" t="s">
        <v>22</v>
      </c>
      <c r="H570">
        <v>5180</v>
      </c>
      <c r="I570" s="6">
        <f t="shared" si="33"/>
        <v>26.0015444015444</v>
      </c>
      <c r="J570" t="s">
        <v>23</v>
      </c>
      <c r="K570" t="s">
        <v>24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35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5">
        <f t="shared" si="32"/>
        <v>2.3733830845771142</v>
      </c>
      <c r="G571" s="4" t="s">
        <v>22</v>
      </c>
      <c r="H571">
        <v>589</v>
      </c>
      <c r="I571" s="6">
        <f t="shared" si="33"/>
        <v>80.993208828522924</v>
      </c>
      <c r="J571" t="s">
        <v>109</v>
      </c>
      <c r="K571" t="s">
        <v>110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73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5">
        <f t="shared" si="32"/>
        <v>3.0565384615384614</v>
      </c>
      <c r="G572" s="4" t="s">
        <v>22</v>
      </c>
      <c r="H572">
        <v>2725</v>
      </c>
      <c r="I572" s="6">
        <f t="shared" si="33"/>
        <v>34.995963302752294</v>
      </c>
      <c r="J572" t="s">
        <v>23</v>
      </c>
      <c r="K572" t="s">
        <v>24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25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5">
        <f t="shared" si="32"/>
        <v>0.94142857142857139</v>
      </c>
      <c r="G573" s="4" t="s">
        <v>16</v>
      </c>
      <c r="H573">
        <v>35</v>
      </c>
      <c r="I573" s="6">
        <f t="shared" si="33"/>
        <v>94.142857142857139</v>
      </c>
      <c r="J573" t="s">
        <v>109</v>
      </c>
      <c r="K573" t="s">
        <v>110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102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5">
        <f t="shared" si="32"/>
        <v>0.54400000000000004</v>
      </c>
      <c r="G574" s="4" t="s">
        <v>76</v>
      </c>
      <c r="H574">
        <v>94</v>
      </c>
      <c r="I574" s="6">
        <f t="shared" si="33"/>
        <v>52.085106382978722</v>
      </c>
      <c r="J574" t="s">
        <v>23</v>
      </c>
      <c r="K574" t="s">
        <v>24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25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5">
        <f t="shared" si="32"/>
        <v>1.1188059701492536</v>
      </c>
      <c r="G575" s="4" t="s">
        <v>22</v>
      </c>
      <c r="H575">
        <v>300</v>
      </c>
      <c r="I575" s="6">
        <f t="shared" si="33"/>
        <v>24.986666666666668</v>
      </c>
      <c r="J575" t="s">
        <v>23</v>
      </c>
      <c r="K575" t="s">
        <v>24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1031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5">
        <f t="shared" si="32"/>
        <v>3.6914814814814814</v>
      </c>
      <c r="G576" s="4" t="s">
        <v>22</v>
      </c>
      <c r="H576">
        <v>144</v>
      </c>
      <c r="I576" s="6">
        <f t="shared" si="33"/>
        <v>69.215277777777771</v>
      </c>
      <c r="J576" t="s">
        <v>23</v>
      </c>
      <c r="K576" t="s">
        <v>24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19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5">
        <f t="shared" si="32"/>
        <v>0.62930372148859548</v>
      </c>
      <c r="G577" s="4" t="s">
        <v>16</v>
      </c>
      <c r="H577">
        <v>558</v>
      </c>
      <c r="I577" s="6">
        <f t="shared" si="33"/>
        <v>93.944444444444443</v>
      </c>
      <c r="J577" t="s">
        <v>23</v>
      </c>
      <c r="K577" t="s">
        <v>24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35</v>
      </c>
      <c r="S577" t="s">
        <v>2039</v>
      </c>
      <c r="T577" t="s">
        <v>2040</v>
      </c>
    </row>
    <row r="578" spans="1:20" x14ac:dyDescent="0.35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5">
        <f t="shared" ref="F578:F641" si="36">E578/D578</f>
        <v>0.6492783505154639</v>
      </c>
      <c r="G578" s="4" t="s">
        <v>16</v>
      </c>
      <c r="H578">
        <v>64</v>
      </c>
      <c r="I578" s="6">
        <f t="shared" si="33"/>
        <v>98.40625</v>
      </c>
      <c r="J578" t="s">
        <v>23</v>
      </c>
      <c r="K578" t="s">
        <v>24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35</v>
      </c>
      <c r="S578" t="s">
        <v>2039</v>
      </c>
      <c r="T578" t="s">
        <v>2040</v>
      </c>
    </row>
    <row r="579" spans="1:20" x14ac:dyDescent="0.35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5">
        <f t="shared" si="36"/>
        <v>0.18853658536585366</v>
      </c>
      <c r="G579" s="4" t="s">
        <v>76</v>
      </c>
      <c r="H579">
        <v>37</v>
      </c>
      <c r="I579" s="6">
        <f t="shared" ref="I579:I642" si="37">IFERROR(E579/H579,0)</f>
        <v>41.783783783783782</v>
      </c>
      <c r="J579" t="s">
        <v>23</v>
      </c>
      <c r="K579" t="s">
        <v>24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161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5">
        <f t="shared" si="36"/>
        <v>0.1675440414507772</v>
      </c>
      <c r="G580" s="4" t="s">
        <v>16</v>
      </c>
      <c r="H580">
        <v>245</v>
      </c>
      <c r="I580" s="6">
        <f t="shared" si="37"/>
        <v>65.991836734693877</v>
      </c>
      <c r="J580" t="s">
        <v>23</v>
      </c>
      <c r="K580" t="s">
        <v>24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476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5">
        <f t="shared" si="36"/>
        <v>1.0111290322580646</v>
      </c>
      <c r="G581" s="4" t="s">
        <v>22</v>
      </c>
      <c r="H581">
        <v>87</v>
      </c>
      <c r="I581" s="6">
        <f t="shared" si="37"/>
        <v>72.05747126436782</v>
      </c>
      <c r="J581" t="s">
        <v>23</v>
      </c>
      <c r="K581" t="s">
        <v>24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161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5">
        <f t="shared" si="36"/>
        <v>3.4150228310502282</v>
      </c>
      <c r="G582" s="4" t="s">
        <v>22</v>
      </c>
      <c r="H582">
        <v>3116</v>
      </c>
      <c r="I582" s="6">
        <f t="shared" si="37"/>
        <v>48.003209242618745</v>
      </c>
      <c r="J582" t="s">
        <v>23</v>
      </c>
      <c r="K582" t="s">
        <v>24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35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5">
        <f t="shared" si="36"/>
        <v>0.64016666666666666</v>
      </c>
      <c r="G583" s="4" t="s">
        <v>16</v>
      </c>
      <c r="H583">
        <v>71</v>
      </c>
      <c r="I583" s="6">
        <f t="shared" si="37"/>
        <v>54.098591549295776</v>
      </c>
      <c r="J583" t="s">
        <v>23</v>
      </c>
      <c r="K583" t="s">
        <v>24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30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5">
        <f t="shared" si="36"/>
        <v>0.5208045977011494</v>
      </c>
      <c r="G584" s="4" t="s">
        <v>16</v>
      </c>
      <c r="H584">
        <v>42</v>
      </c>
      <c r="I584" s="6">
        <f t="shared" si="37"/>
        <v>107.88095238095238</v>
      </c>
      <c r="J584" t="s">
        <v>23</v>
      </c>
      <c r="K584" t="s">
        <v>24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91</v>
      </c>
      <c r="S584" t="s">
        <v>2050</v>
      </c>
      <c r="T584" t="s">
        <v>2051</v>
      </c>
    </row>
    <row r="585" spans="1:20" x14ac:dyDescent="0.35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5">
        <f t="shared" si="36"/>
        <v>3.2240211640211642</v>
      </c>
      <c r="G585" s="4" t="s">
        <v>22</v>
      </c>
      <c r="H585">
        <v>909</v>
      </c>
      <c r="I585" s="6">
        <f t="shared" si="37"/>
        <v>67.034103410341032</v>
      </c>
      <c r="J585" t="s">
        <v>23</v>
      </c>
      <c r="K585" t="s">
        <v>24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44</v>
      </c>
      <c r="S585" t="s">
        <v>2041</v>
      </c>
      <c r="T585" t="s">
        <v>2042</v>
      </c>
    </row>
    <row r="586" spans="1:20" x14ac:dyDescent="0.35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5">
        <f t="shared" si="36"/>
        <v>1.1950810185185186</v>
      </c>
      <c r="G586" s="4" t="s">
        <v>22</v>
      </c>
      <c r="H586">
        <v>1613</v>
      </c>
      <c r="I586" s="6">
        <f t="shared" si="37"/>
        <v>64.01425914445133</v>
      </c>
      <c r="J586" t="s">
        <v>23</v>
      </c>
      <c r="K586" t="s">
        <v>24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30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5">
        <f t="shared" si="36"/>
        <v>1.4679775280898877</v>
      </c>
      <c r="G587" s="4" t="s">
        <v>22</v>
      </c>
      <c r="H587">
        <v>136</v>
      </c>
      <c r="I587" s="6">
        <f t="shared" si="37"/>
        <v>96.066176470588232</v>
      </c>
      <c r="J587" t="s">
        <v>23</v>
      </c>
      <c r="K587" t="s">
        <v>24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208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5">
        <f t="shared" si="36"/>
        <v>9.5057142857142853</v>
      </c>
      <c r="G588" s="4" t="s">
        <v>22</v>
      </c>
      <c r="H588">
        <v>130</v>
      </c>
      <c r="I588" s="6">
        <f t="shared" si="37"/>
        <v>51.184615384615384</v>
      </c>
      <c r="J588" t="s">
        <v>23</v>
      </c>
      <c r="K588" t="s">
        <v>24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25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5">
        <f t="shared" si="36"/>
        <v>0.72893617021276591</v>
      </c>
      <c r="G589" s="4" t="s">
        <v>16</v>
      </c>
      <c r="H589">
        <v>156</v>
      </c>
      <c r="I589" s="6">
        <f t="shared" si="37"/>
        <v>43.92307692307692</v>
      </c>
      <c r="J589" t="s">
        <v>17</v>
      </c>
      <c r="K589" t="s">
        <v>18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19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5">
        <f t="shared" si="36"/>
        <v>0.7900824873096447</v>
      </c>
      <c r="G590" s="4" t="s">
        <v>16</v>
      </c>
      <c r="H590">
        <v>1368</v>
      </c>
      <c r="I590" s="6">
        <f t="shared" si="37"/>
        <v>91.021198830409361</v>
      </c>
      <c r="J590" t="s">
        <v>42</v>
      </c>
      <c r="K590" t="s">
        <v>43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35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5">
        <f t="shared" si="36"/>
        <v>0.64721518987341775</v>
      </c>
      <c r="G591" s="4" t="s">
        <v>16</v>
      </c>
      <c r="H591">
        <v>102</v>
      </c>
      <c r="I591" s="6">
        <f t="shared" si="37"/>
        <v>50.127450980392155</v>
      </c>
      <c r="J591" t="s">
        <v>23</v>
      </c>
      <c r="K591" t="s">
        <v>24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44</v>
      </c>
      <c r="S591" t="s">
        <v>2041</v>
      </c>
      <c r="T591" t="s">
        <v>2042</v>
      </c>
    </row>
    <row r="592" spans="1:20" ht="29" x14ac:dyDescent="0.35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5">
        <f t="shared" si="36"/>
        <v>0.82028169014084507</v>
      </c>
      <c r="G592" s="4" t="s">
        <v>16</v>
      </c>
      <c r="H592">
        <v>86</v>
      </c>
      <c r="I592" s="6">
        <f t="shared" si="37"/>
        <v>67.720930232558146</v>
      </c>
      <c r="J592" t="s">
        <v>28</v>
      </c>
      <c r="K592" t="s">
        <v>29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135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5">
        <f t="shared" si="36"/>
        <v>10.376666666666667</v>
      </c>
      <c r="G593" s="4" t="s">
        <v>22</v>
      </c>
      <c r="H593">
        <v>102</v>
      </c>
      <c r="I593" s="6">
        <f t="shared" si="37"/>
        <v>61.03921568627451</v>
      </c>
      <c r="J593" t="s">
        <v>23</v>
      </c>
      <c r="K593" t="s">
        <v>24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91</v>
      </c>
      <c r="S593" t="s">
        <v>2050</v>
      </c>
      <c r="T593" t="s">
        <v>2051</v>
      </c>
    </row>
    <row r="594" spans="1:20" ht="29" x14ac:dyDescent="0.35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5">
        <f t="shared" si="36"/>
        <v>0.12910076530612244</v>
      </c>
      <c r="G594" s="4" t="s">
        <v>16</v>
      </c>
      <c r="H594">
        <v>253</v>
      </c>
      <c r="I594" s="6">
        <f t="shared" si="37"/>
        <v>80.011857707509876</v>
      </c>
      <c r="J594" t="s">
        <v>23</v>
      </c>
      <c r="K594" t="s">
        <v>24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35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5">
        <f t="shared" si="36"/>
        <v>1.5484210526315789</v>
      </c>
      <c r="G595" s="4" t="s">
        <v>22</v>
      </c>
      <c r="H595">
        <v>4006</v>
      </c>
      <c r="I595" s="6">
        <f t="shared" si="37"/>
        <v>47.001497753369947</v>
      </c>
      <c r="J595" t="s">
        <v>23</v>
      </c>
      <c r="K595" t="s">
        <v>24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73</v>
      </c>
      <c r="S595" t="s">
        <v>2041</v>
      </c>
      <c r="T595" t="s">
        <v>2049</v>
      </c>
    </row>
    <row r="596" spans="1:20" ht="29" x14ac:dyDescent="0.35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5">
        <f t="shared" si="36"/>
        <v>7.0991735537190084E-2</v>
      </c>
      <c r="G596" s="4" t="s">
        <v>16</v>
      </c>
      <c r="H596">
        <v>157</v>
      </c>
      <c r="I596" s="6">
        <f t="shared" si="37"/>
        <v>71.127388535031841</v>
      </c>
      <c r="J596" t="s">
        <v>23</v>
      </c>
      <c r="K596" t="s">
        <v>24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35</v>
      </c>
      <c r="S596" t="s">
        <v>2039</v>
      </c>
      <c r="T596" t="s">
        <v>2040</v>
      </c>
    </row>
    <row r="597" spans="1:20" ht="29" x14ac:dyDescent="0.35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5">
        <f t="shared" si="36"/>
        <v>2.0852773826458035</v>
      </c>
      <c r="G597" s="4" t="s">
        <v>22</v>
      </c>
      <c r="H597">
        <v>1629</v>
      </c>
      <c r="I597" s="6">
        <f t="shared" si="37"/>
        <v>89.99079189686924</v>
      </c>
      <c r="J597" t="s">
        <v>23</v>
      </c>
      <c r="K597" t="s">
        <v>24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35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5">
        <f t="shared" si="36"/>
        <v>0.99683544303797467</v>
      </c>
      <c r="G598" s="4" t="s">
        <v>16</v>
      </c>
      <c r="H598">
        <v>183</v>
      </c>
      <c r="I598" s="6">
        <f t="shared" si="37"/>
        <v>43.032786885245905</v>
      </c>
      <c r="J598" t="s">
        <v>23</v>
      </c>
      <c r="K598" t="s">
        <v>24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55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5">
        <f t="shared" si="36"/>
        <v>2.0159756097560977</v>
      </c>
      <c r="G599" s="4" t="s">
        <v>22</v>
      </c>
      <c r="H599">
        <v>2188</v>
      </c>
      <c r="I599" s="6">
        <f t="shared" si="37"/>
        <v>67.997714808043881</v>
      </c>
      <c r="J599" t="s">
        <v>23</v>
      </c>
      <c r="K599" t="s">
        <v>24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35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5">
        <f t="shared" si="36"/>
        <v>1.6209032258064515</v>
      </c>
      <c r="G600" s="4" t="s">
        <v>22</v>
      </c>
      <c r="H600">
        <v>2409</v>
      </c>
      <c r="I600" s="6">
        <f t="shared" si="37"/>
        <v>73.004566210045667</v>
      </c>
      <c r="J600" t="s">
        <v>109</v>
      </c>
      <c r="K600" t="s">
        <v>110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25</v>
      </c>
      <c r="S600" t="s">
        <v>2035</v>
      </c>
      <c r="T600" t="s">
        <v>2036</v>
      </c>
    </row>
    <row r="601" spans="1:20" ht="29" x14ac:dyDescent="0.35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5">
        <f t="shared" si="36"/>
        <v>3.6436208125445471E-2</v>
      </c>
      <c r="G601" s="4" t="s">
        <v>16</v>
      </c>
      <c r="H601">
        <v>82</v>
      </c>
      <c r="I601" s="6">
        <f t="shared" si="37"/>
        <v>62.341463414634148</v>
      </c>
      <c r="J601" t="s">
        <v>38</v>
      </c>
      <c r="K601" t="s">
        <v>39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44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5">
        <f t="shared" si="36"/>
        <v>0.05</v>
      </c>
      <c r="G602" s="4" t="s">
        <v>16</v>
      </c>
      <c r="H602">
        <v>1</v>
      </c>
      <c r="I602" s="6">
        <f t="shared" si="37"/>
        <v>5</v>
      </c>
      <c r="J602" t="s">
        <v>42</v>
      </c>
      <c r="K602" t="s">
        <v>43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19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5">
        <f t="shared" si="36"/>
        <v>2.0663492063492064</v>
      </c>
      <c r="G603" s="4" t="s">
        <v>22</v>
      </c>
      <c r="H603">
        <v>194</v>
      </c>
      <c r="I603" s="6">
        <f t="shared" si="37"/>
        <v>67.103092783505161</v>
      </c>
      <c r="J603" t="s">
        <v>23</v>
      </c>
      <c r="K603" t="s">
        <v>24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67</v>
      </c>
      <c r="S603" t="s">
        <v>2037</v>
      </c>
      <c r="T603" t="s">
        <v>2046</v>
      </c>
    </row>
    <row r="604" spans="1:20" x14ac:dyDescent="0.35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5">
        <f t="shared" si="36"/>
        <v>1.2823628691983122</v>
      </c>
      <c r="G604" s="4" t="s">
        <v>22</v>
      </c>
      <c r="H604">
        <v>1140</v>
      </c>
      <c r="I604" s="6">
        <f t="shared" si="37"/>
        <v>79.978947368421046</v>
      </c>
      <c r="J604" t="s">
        <v>23</v>
      </c>
      <c r="K604" t="s">
        <v>24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35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5">
        <f t="shared" si="36"/>
        <v>1.1966037735849056</v>
      </c>
      <c r="G605" s="4" t="s">
        <v>22</v>
      </c>
      <c r="H605">
        <v>102</v>
      </c>
      <c r="I605" s="6">
        <f t="shared" si="37"/>
        <v>62.176470588235297</v>
      </c>
      <c r="J605" t="s">
        <v>23</v>
      </c>
      <c r="K605" t="s">
        <v>24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35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5">
        <f t="shared" si="36"/>
        <v>1.7073055242390078</v>
      </c>
      <c r="G606" s="4" t="s">
        <v>22</v>
      </c>
      <c r="H606">
        <v>2857</v>
      </c>
      <c r="I606" s="6">
        <f t="shared" si="37"/>
        <v>53.005950297514879</v>
      </c>
      <c r="J606" t="s">
        <v>23</v>
      </c>
      <c r="K606" t="s">
        <v>24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35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5">
        <f t="shared" si="36"/>
        <v>1.8721212121212121</v>
      </c>
      <c r="G607" s="4" t="s">
        <v>22</v>
      </c>
      <c r="H607">
        <v>107</v>
      </c>
      <c r="I607" s="6">
        <f t="shared" si="37"/>
        <v>57.738317757009348</v>
      </c>
      <c r="J607" t="s">
        <v>23</v>
      </c>
      <c r="K607" t="s">
        <v>24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70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5">
        <f t="shared" si="36"/>
        <v>1.8838235294117647</v>
      </c>
      <c r="G608" s="4" t="s">
        <v>22</v>
      </c>
      <c r="H608">
        <v>160</v>
      </c>
      <c r="I608" s="6">
        <f t="shared" si="37"/>
        <v>40.03125</v>
      </c>
      <c r="J608" t="s">
        <v>42</v>
      </c>
      <c r="K608" t="s">
        <v>43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25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5">
        <f t="shared" si="36"/>
        <v>1.3129869186046512</v>
      </c>
      <c r="G609" s="4" t="s">
        <v>22</v>
      </c>
      <c r="H609">
        <v>2230</v>
      </c>
      <c r="I609" s="6">
        <f t="shared" si="37"/>
        <v>81.016591928251117</v>
      </c>
      <c r="J609" t="s">
        <v>23</v>
      </c>
      <c r="K609" t="s">
        <v>24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19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5">
        <f t="shared" si="36"/>
        <v>2.8397435897435899</v>
      </c>
      <c r="G610" s="4" t="s">
        <v>22</v>
      </c>
      <c r="H610">
        <v>316</v>
      </c>
      <c r="I610" s="6">
        <f t="shared" si="37"/>
        <v>35.047468354430379</v>
      </c>
      <c r="J610" t="s">
        <v>23</v>
      </c>
      <c r="K610" t="s">
        <v>24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161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5">
        <f t="shared" si="36"/>
        <v>1.2041999999999999</v>
      </c>
      <c r="G611" s="4" t="s">
        <v>22</v>
      </c>
      <c r="H611">
        <v>117</v>
      </c>
      <c r="I611" s="6">
        <f t="shared" si="37"/>
        <v>102.92307692307692</v>
      </c>
      <c r="J611" t="s">
        <v>23</v>
      </c>
      <c r="K611" t="s">
        <v>24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476</v>
      </c>
      <c r="S611" t="s">
        <v>2041</v>
      </c>
      <c r="T611" t="s">
        <v>2063</v>
      </c>
    </row>
    <row r="612" spans="1:20" x14ac:dyDescent="0.35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5">
        <f t="shared" si="36"/>
        <v>4.1905607476635511</v>
      </c>
      <c r="G612" s="4" t="s">
        <v>22</v>
      </c>
      <c r="H612">
        <v>6406</v>
      </c>
      <c r="I612" s="6">
        <f t="shared" si="37"/>
        <v>27.998126756166094</v>
      </c>
      <c r="J612" t="s">
        <v>23</v>
      </c>
      <c r="K612" t="s">
        <v>24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35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5">
        <f t="shared" si="36"/>
        <v>0.13853658536585367</v>
      </c>
      <c r="G613" s="4" t="s">
        <v>76</v>
      </c>
      <c r="H613">
        <v>15</v>
      </c>
      <c r="I613" s="6">
        <f t="shared" si="37"/>
        <v>75.733333333333334</v>
      </c>
      <c r="J613" t="s">
        <v>23</v>
      </c>
      <c r="K613" t="s">
        <v>24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35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5">
        <f t="shared" si="36"/>
        <v>1.3943548387096774</v>
      </c>
      <c r="G614" s="4" t="s">
        <v>22</v>
      </c>
      <c r="H614">
        <v>192</v>
      </c>
      <c r="I614" s="6">
        <f t="shared" si="37"/>
        <v>45.026041666666664</v>
      </c>
      <c r="J614" t="s">
        <v>23</v>
      </c>
      <c r="K614" t="s">
        <v>24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52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5">
        <f t="shared" si="36"/>
        <v>1.74</v>
      </c>
      <c r="G615" s="4" t="s">
        <v>22</v>
      </c>
      <c r="H615">
        <v>26</v>
      </c>
      <c r="I615" s="6">
        <f t="shared" si="37"/>
        <v>73.615384615384613</v>
      </c>
      <c r="J615" t="s">
        <v>17</v>
      </c>
      <c r="K615" t="s">
        <v>18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35</v>
      </c>
      <c r="S615" t="s">
        <v>2039</v>
      </c>
      <c r="T615" t="s">
        <v>2040</v>
      </c>
    </row>
    <row r="616" spans="1:20" x14ac:dyDescent="0.35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5">
        <f t="shared" si="36"/>
        <v>1.5549056603773586</v>
      </c>
      <c r="G616" s="4" t="s">
        <v>22</v>
      </c>
      <c r="H616">
        <v>723</v>
      </c>
      <c r="I616" s="6">
        <f t="shared" si="37"/>
        <v>56.991701244813278</v>
      </c>
      <c r="J616" t="s">
        <v>23</v>
      </c>
      <c r="K616" t="s">
        <v>24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35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5">
        <f t="shared" si="36"/>
        <v>1.7044705882352942</v>
      </c>
      <c r="G617" s="4" t="s">
        <v>22</v>
      </c>
      <c r="H617">
        <v>170</v>
      </c>
      <c r="I617" s="6">
        <f t="shared" si="37"/>
        <v>85.223529411764702</v>
      </c>
      <c r="J617" t="s">
        <v>109</v>
      </c>
      <c r="K617" t="s">
        <v>110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35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5">
        <f t="shared" si="36"/>
        <v>1.8951562500000001</v>
      </c>
      <c r="G618" s="4" t="s">
        <v>22</v>
      </c>
      <c r="H618">
        <v>238</v>
      </c>
      <c r="I618" s="6">
        <f t="shared" si="37"/>
        <v>50.962184873949582</v>
      </c>
      <c r="J618" t="s">
        <v>42</v>
      </c>
      <c r="K618" t="s">
        <v>43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62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5">
        <f t="shared" si="36"/>
        <v>2.4971428571428573</v>
      </c>
      <c r="G619" s="4" t="s">
        <v>22</v>
      </c>
      <c r="H619">
        <v>55</v>
      </c>
      <c r="I619" s="6">
        <f t="shared" si="37"/>
        <v>63.563636363636363</v>
      </c>
      <c r="J619" t="s">
        <v>23</v>
      </c>
      <c r="K619" t="s">
        <v>24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35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5">
        <f t="shared" si="36"/>
        <v>0.48860523665659616</v>
      </c>
      <c r="G620" s="4" t="s">
        <v>16</v>
      </c>
      <c r="H620">
        <v>1198</v>
      </c>
      <c r="I620" s="6">
        <f t="shared" si="37"/>
        <v>80.999165275459092</v>
      </c>
      <c r="J620" t="s">
        <v>23</v>
      </c>
      <c r="K620" t="s">
        <v>24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70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5">
        <f t="shared" si="36"/>
        <v>0.28461970393057684</v>
      </c>
      <c r="G621" s="4" t="s">
        <v>16</v>
      </c>
      <c r="H621">
        <v>648</v>
      </c>
      <c r="I621" s="6">
        <f t="shared" si="37"/>
        <v>86.044753086419746</v>
      </c>
      <c r="J621" t="s">
        <v>23</v>
      </c>
      <c r="K621" t="s">
        <v>24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35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5">
        <f t="shared" si="36"/>
        <v>2.6802325581395348</v>
      </c>
      <c r="G622" s="4" t="s">
        <v>22</v>
      </c>
      <c r="H622">
        <v>128</v>
      </c>
      <c r="I622" s="6">
        <f t="shared" si="37"/>
        <v>90.0390625</v>
      </c>
      <c r="J622" t="s">
        <v>28</v>
      </c>
      <c r="K622" t="s">
        <v>29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124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5">
        <f t="shared" si="36"/>
        <v>6.1980078125000002</v>
      </c>
      <c r="G623" s="4" t="s">
        <v>22</v>
      </c>
      <c r="H623">
        <v>2144</v>
      </c>
      <c r="I623" s="6">
        <f t="shared" si="37"/>
        <v>74.006063432835816</v>
      </c>
      <c r="J623" t="s">
        <v>23</v>
      </c>
      <c r="K623" t="s">
        <v>24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35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5">
        <f t="shared" si="36"/>
        <v>3.1301587301587303E-2</v>
      </c>
      <c r="G624" s="4" t="s">
        <v>16</v>
      </c>
      <c r="H624">
        <v>64</v>
      </c>
      <c r="I624" s="6">
        <f t="shared" si="37"/>
        <v>92.4375</v>
      </c>
      <c r="J624" t="s">
        <v>23</v>
      </c>
      <c r="K624" t="s">
        <v>24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62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5">
        <f t="shared" si="36"/>
        <v>1.5992152704135738</v>
      </c>
      <c r="G625" s="4" t="s">
        <v>22</v>
      </c>
      <c r="H625">
        <v>2693</v>
      </c>
      <c r="I625" s="6">
        <f t="shared" si="37"/>
        <v>55.999257333828446</v>
      </c>
      <c r="J625" t="s">
        <v>42</v>
      </c>
      <c r="K625" t="s">
        <v>43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35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5">
        <f t="shared" si="36"/>
        <v>2.793921568627451</v>
      </c>
      <c r="G626" s="4" t="s">
        <v>22</v>
      </c>
      <c r="H626">
        <v>432</v>
      </c>
      <c r="I626" s="6">
        <f t="shared" si="37"/>
        <v>32.983796296296298</v>
      </c>
      <c r="J626" t="s">
        <v>23</v>
      </c>
      <c r="K626" t="s">
        <v>24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124</v>
      </c>
      <c r="S626" t="s">
        <v>2054</v>
      </c>
      <c r="T626" t="s">
        <v>2055</v>
      </c>
    </row>
    <row r="627" spans="1:20" ht="29" x14ac:dyDescent="0.35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5">
        <f t="shared" si="36"/>
        <v>0.77373333333333338</v>
      </c>
      <c r="G627" s="4" t="s">
        <v>16</v>
      </c>
      <c r="H627">
        <v>62</v>
      </c>
      <c r="I627" s="6">
        <f t="shared" si="37"/>
        <v>93.596774193548384</v>
      </c>
      <c r="J627" t="s">
        <v>23</v>
      </c>
      <c r="K627" t="s">
        <v>24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35</v>
      </c>
      <c r="S627" t="s">
        <v>2039</v>
      </c>
      <c r="T627" t="s">
        <v>2040</v>
      </c>
    </row>
    <row r="628" spans="1:20" ht="29" x14ac:dyDescent="0.35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5">
        <f t="shared" si="36"/>
        <v>2.0632812500000002</v>
      </c>
      <c r="G628" s="4" t="s">
        <v>22</v>
      </c>
      <c r="H628">
        <v>189</v>
      </c>
      <c r="I628" s="6">
        <f t="shared" si="37"/>
        <v>69.867724867724874</v>
      </c>
      <c r="J628" t="s">
        <v>23</v>
      </c>
      <c r="K628" t="s">
        <v>24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35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5">
        <f t="shared" si="36"/>
        <v>6.9424999999999999</v>
      </c>
      <c r="G629" s="4" t="s">
        <v>22</v>
      </c>
      <c r="H629">
        <v>154</v>
      </c>
      <c r="I629" s="6">
        <f t="shared" si="37"/>
        <v>72.129870129870127</v>
      </c>
      <c r="J629" t="s">
        <v>42</v>
      </c>
      <c r="K629" t="s">
        <v>43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19</v>
      </c>
      <c r="S629" t="s">
        <v>2033</v>
      </c>
      <c r="T629" t="s">
        <v>2034</v>
      </c>
    </row>
    <row r="630" spans="1:20" x14ac:dyDescent="0.35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5">
        <f t="shared" si="36"/>
        <v>1.5178947368421052</v>
      </c>
      <c r="G630" s="4" t="s">
        <v>22</v>
      </c>
      <c r="H630">
        <v>96</v>
      </c>
      <c r="I630" s="6">
        <f t="shared" si="37"/>
        <v>30.041666666666668</v>
      </c>
      <c r="J630" t="s">
        <v>23</v>
      </c>
      <c r="K630" t="s">
        <v>24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62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5">
        <f t="shared" si="36"/>
        <v>0.64582072176949945</v>
      </c>
      <c r="G631" s="4" t="s">
        <v>16</v>
      </c>
      <c r="H631">
        <v>750</v>
      </c>
      <c r="I631" s="6">
        <f t="shared" si="37"/>
        <v>73.968000000000004</v>
      </c>
      <c r="J631" t="s">
        <v>23</v>
      </c>
      <c r="K631" t="s">
        <v>24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35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5">
        <f t="shared" si="36"/>
        <v>0.62873684210526315</v>
      </c>
      <c r="G632" s="4" t="s">
        <v>76</v>
      </c>
      <c r="H632">
        <v>87</v>
      </c>
      <c r="I632" s="6">
        <f t="shared" si="37"/>
        <v>68.65517241379311</v>
      </c>
      <c r="J632" t="s">
        <v>23</v>
      </c>
      <c r="K632" t="s">
        <v>24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35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5">
        <f t="shared" si="36"/>
        <v>3.1039864864864866</v>
      </c>
      <c r="G633" s="4" t="s">
        <v>22</v>
      </c>
      <c r="H633">
        <v>3063</v>
      </c>
      <c r="I633" s="6">
        <f t="shared" si="37"/>
        <v>59.992164544564154</v>
      </c>
      <c r="J633" t="s">
        <v>23</v>
      </c>
      <c r="K633" t="s">
        <v>24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35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5">
        <f t="shared" si="36"/>
        <v>0.42859916782246882</v>
      </c>
      <c r="G634" s="4" t="s">
        <v>49</v>
      </c>
      <c r="H634">
        <v>278</v>
      </c>
      <c r="I634" s="6">
        <f t="shared" si="37"/>
        <v>111.15827338129496</v>
      </c>
      <c r="J634" t="s">
        <v>23</v>
      </c>
      <c r="K634" t="s">
        <v>24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35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5">
        <f t="shared" si="36"/>
        <v>0.83119402985074631</v>
      </c>
      <c r="G635" s="4" t="s">
        <v>16</v>
      </c>
      <c r="H635">
        <v>105</v>
      </c>
      <c r="I635" s="6">
        <f t="shared" si="37"/>
        <v>53.038095238095238</v>
      </c>
      <c r="J635" t="s">
        <v>23</v>
      </c>
      <c r="K635" t="s">
        <v>24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73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5">
        <f t="shared" si="36"/>
        <v>0.78531302876480547</v>
      </c>
      <c r="G636" s="4" t="s">
        <v>76</v>
      </c>
      <c r="H636">
        <v>1658</v>
      </c>
      <c r="I636" s="6">
        <f t="shared" si="37"/>
        <v>55.985524728588658</v>
      </c>
      <c r="J636" t="s">
        <v>23</v>
      </c>
      <c r="K636" t="s">
        <v>24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271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5">
        <f t="shared" si="36"/>
        <v>1.1409352517985611</v>
      </c>
      <c r="G637" s="4" t="s">
        <v>22</v>
      </c>
      <c r="H637">
        <v>2266</v>
      </c>
      <c r="I637" s="6">
        <f t="shared" si="37"/>
        <v>69.986760812003524</v>
      </c>
      <c r="J637" t="s">
        <v>23</v>
      </c>
      <c r="K637" t="s">
        <v>24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271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5">
        <f t="shared" si="36"/>
        <v>0.64537683358624176</v>
      </c>
      <c r="G638" s="4" t="s">
        <v>16</v>
      </c>
      <c r="H638">
        <v>2604</v>
      </c>
      <c r="I638" s="6">
        <f t="shared" si="37"/>
        <v>48.998079877112133</v>
      </c>
      <c r="J638" t="s">
        <v>38</v>
      </c>
      <c r="K638" t="s">
        <v>39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73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5">
        <f t="shared" si="36"/>
        <v>0.79411764705882348</v>
      </c>
      <c r="G639" s="4" t="s">
        <v>16</v>
      </c>
      <c r="H639">
        <v>65</v>
      </c>
      <c r="I639" s="6">
        <f t="shared" si="37"/>
        <v>103.84615384615384</v>
      </c>
      <c r="J639" t="s">
        <v>23</v>
      </c>
      <c r="K639" t="s">
        <v>24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35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5">
        <f t="shared" si="36"/>
        <v>0.11419117647058824</v>
      </c>
      <c r="G640" s="4" t="s">
        <v>16</v>
      </c>
      <c r="H640">
        <v>94</v>
      </c>
      <c r="I640" s="6">
        <f t="shared" si="37"/>
        <v>99.127659574468083</v>
      </c>
      <c r="J640" t="s">
        <v>23</v>
      </c>
      <c r="K640" t="s">
        <v>24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35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5">
        <f t="shared" si="36"/>
        <v>0.56186046511627907</v>
      </c>
      <c r="G641" s="4" t="s">
        <v>49</v>
      </c>
      <c r="H641">
        <v>45</v>
      </c>
      <c r="I641" s="6">
        <f t="shared" si="37"/>
        <v>107.37777777777778</v>
      </c>
      <c r="J641" t="s">
        <v>23</v>
      </c>
      <c r="K641" t="s">
        <v>24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55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5">
        <f t="shared" ref="F642:F705" si="40">E642/D642</f>
        <v>0.16501669449081802</v>
      </c>
      <c r="G642" s="4" t="s">
        <v>16</v>
      </c>
      <c r="H642">
        <v>257</v>
      </c>
      <c r="I642" s="6">
        <f t="shared" si="37"/>
        <v>76.922178988326849</v>
      </c>
      <c r="J642" t="s">
        <v>23</v>
      </c>
      <c r="K642" t="s">
        <v>24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35</v>
      </c>
      <c r="S642" t="s">
        <v>2039</v>
      </c>
      <c r="T642" t="s">
        <v>2040</v>
      </c>
    </row>
    <row r="643" spans="1:20" ht="29" x14ac:dyDescent="0.35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5">
        <f t="shared" si="40"/>
        <v>1.1996808510638297</v>
      </c>
      <c r="G643" s="4" t="s">
        <v>22</v>
      </c>
      <c r="H643">
        <v>194</v>
      </c>
      <c r="I643" s="6">
        <f t="shared" ref="I643:I706" si="41">IFERROR(E643/H643,0)</f>
        <v>58.128865979381445</v>
      </c>
      <c r="J643" t="s">
        <v>100</v>
      </c>
      <c r="K643" t="s">
        <v>101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35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5">
        <f t="shared" si="40"/>
        <v>1.4545652173913044</v>
      </c>
      <c r="G644" s="4" t="s">
        <v>22</v>
      </c>
      <c r="H644">
        <v>129</v>
      </c>
      <c r="I644" s="6">
        <f t="shared" si="41"/>
        <v>103.73643410852713</v>
      </c>
      <c r="J644" t="s">
        <v>17</v>
      </c>
      <c r="K644" t="s">
        <v>18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67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5">
        <f t="shared" si="40"/>
        <v>2.2138255033557046</v>
      </c>
      <c r="G645" s="4" t="s">
        <v>22</v>
      </c>
      <c r="H645">
        <v>375</v>
      </c>
      <c r="I645" s="6">
        <f t="shared" si="41"/>
        <v>87.962666666666664</v>
      </c>
      <c r="J645" t="s">
        <v>23</v>
      </c>
      <c r="K645" t="s">
        <v>24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35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5">
        <f t="shared" si="40"/>
        <v>0.48396694214876035</v>
      </c>
      <c r="G646" s="4" t="s">
        <v>16</v>
      </c>
      <c r="H646">
        <v>2928</v>
      </c>
      <c r="I646" s="6">
        <f t="shared" si="41"/>
        <v>28</v>
      </c>
      <c r="J646" t="s">
        <v>17</v>
      </c>
      <c r="K646" t="s">
        <v>18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35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5">
        <f t="shared" si="40"/>
        <v>0.92911504424778757</v>
      </c>
      <c r="G647" s="4" t="s">
        <v>16</v>
      </c>
      <c r="H647">
        <v>4697</v>
      </c>
      <c r="I647" s="6">
        <f t="shared" si="41"/>
        <v>37.999361294443261</v>
      </c>
      <c r="J647" t="s">
        <v>23</v>
      </c>
      <c r="K647" t="s">
        <v>24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25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5">
        <f t="shared" si="40"/>
        <v>0.88599797365754818</v>
      </c>
      <c r="G648" s="4" t="s">
        <v>16</v>
      </c>
      <c r="H648">
        <v>2915</v>
      </c>
      <c r="I648" s="6">
        <f t="shared" si="41"/>
        <v>29.999313893653515</v>
      </c>
      <c r="J648" t="s">
        <v>23</v>
      </c>
      <c r="K648" t="s">
        <v>24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91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5">
        <f t="shared" si="40"/>
        <v>0.41399999999999998</v>
      </c>
      <c r="G649" s="4" t="s">
        <v>16</v>
      </c>
      <c r="H649">
        <v>18</v>
      </c>
      <c r="I649" s="6">
        <f t="shared" si="41"/>
        <v>103.5</v>
      </c>
      <c r="J649" t="s">
        <v>23</v>
      </c>
      <c r="K649" t="s">
        <v>24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208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5">
        <f t="shared" si="40"/>
        <v>0.63056795131845844</v>
      </c>
      <c r="G650" s="4" t="s">
        <v>76</v>
      </c>
      <c r="H650">
        <v>723</v>
      </c>
      <c r="I650" s="6">
        <f t="shared" si="41"/>
        <v>85.994467496542185</v>
      </c>
      <c r="J650" t="s">
        <v>23</v>
      </c>
      <c r="K650" t="s">
        <v>24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19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5">
        <f t="shared" si="40"/>
        <v>0.48482333607230893</v>
      </c>
      <c r="G651" s="4" t="s">
        <v>16</v>
      </c>
      <c r="H651">
        <v>602</v>
      </c>
      <c r="I651" s="6">
        <f t="shared" si="41"/>
        <v>98.011627906976742</v>
      </c>
      <c r="J651" t="s">
        <v>100</v>
      </c>
      <c r="K651" t="s">
        <v>101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35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5">
        <f t="shared" si="40"/>
        <v>0.02</v>
      </c>
      <c r="G652" s="4" t="s">
        <v>16</v>
      </c>
      <c r="H652">
        <v>1</v>
      </c>
      <c r="I652" s="6">
        <f t="shared" si="41"/>
        <v>2</v>
      </c>
      <c r="J652" t="s">
        <v>23</v>
      </c>
      <c r="K652" t="s">
        <v>24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161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5">
        <f t="shared" si="40"/>
        <v>0.88479410269445857</v>
      </c>
      <c r="G653" s="4" t="s">
        <v>16</v>
      </c>
      <c r="H653">
        <v>3868</v>
      </c>
      <c r="I653" s="6">
        <f t="shared" si="41"/>
        <v>44.994570837642193</v>
      </c>
      <c r="J653" t="s">
        <v>109</v>
      </c>
      <c r="K653" t="s">
        <v>110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102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5">
        <f t="shared" si="40"/>
        <v>1.2684</v>
      </c>
      <c r="G654" s="4" t="s">
        <v>22</v>
      </c>
      <c r="H654">
        <v>409</v>
      </c>
      <c r="I654" s="6">
        <f t="shared" si="41"/>
        <v>31.012224938875306</v>
      </c>
      <c r="J654" t="s">
        <v>23</v>
      </c>
      <c r="K654" t="s">
        <v>24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30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5">
        <f t="shared" si="40"/>
        <v>23.388333333333332</v>
      </c>
      <c r="G655" s="4" t="s">
        <v>22</v>
      </c>
      <c r="H655">
        <v>234</v>
      </c>
      <c r="I655" s="6">
        <f t="shared" si="41"/>
        <v>59.970085470085472</v>
      </c>
      <c r="J655" t="s">
        <v>23</v>
      </c>
      <c r="K655" t="s">
        <v>24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30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5">
        <f t="shared" si="40"/>
        <v>5.0838857142857146</v>
      </c>
      <c r="G656" s="4" t="s">
        <v>22</v>
      </c>
      <c r="H656">
        <v>3016</v>
      </c>
      <c r="I656" s="6">
        <f t="shared" si="41"/>
        <v>58.9973474801061</v>
      </c>
      <c r="J656" t="s">
        <v>23</v>
      </c>
      <c r="K656" t="s">
        <v>24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150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5">
        <f t="shared" si="40"/>
        <v>1.9147826086956521</v>
      </c>
      <c r="G657" s="4" t="s">
        <v>22</v>
      </c>
      <c r="H657">
        <v>264</v>
      </c>
      <c r="I657" s="6">
        <f t="shared" si="41"/>
        <v>50.045454545454547</v>
      </c>
      <c r="J657" t="s">
        <v>23</v>
      </c>
      <c r="K657" t="s">
        <v>24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124</v>
      </c>
      <c r="S657" t="s">
        <v>2054</v>
      </c>
      <c r="T657" t="s">
        <v>2055</v>
      </c>
    </row>
    <row r="658" spans="1:20" ht="29" x14ac:dyDescent="0.35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5">
        <f t="shared" si="40"/>
        <v>0.42127533783783783</v>
      </c>
      <c r="G658" s="4" t="s">
        <v>16</v>
      </c>
      <c r="H658">
        <v>504</v>
      </c>
      <c r="I658" s="6">
        <f t="shared" si="41"/>
        <v>98.966269841269835</v>
      </c>
      <c r="J658" t="s">
        <v>28</v>
      </c>
      <c r="K658" t="s">
        <v>29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19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5">
        <f t="shared" si="40"/>
        <v>8.2400000000000001E-2</v>
      </c>
      <c r="G659" s="4" t="s">
        <v>16</v>
      </c>
      <c r="H659">
        <v>14</v>
      </c>
      <c r="I659" s="6">
        <f t="shared" si="41"/>
        <v>58.857142857142854</v>
      </c>
      <c r="J659" t="s">
        <v>23</v>
      </c>
      <c r="K659" t="s">
        <v>24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476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5">
        <f t="shared" si="40"/>
        <v>0.60064638783269964</v>
      </c>
      <c r="G660" s="4" t="s">
        <v>76</v>
      </c>
      <c r="H660">
        <v>390</v>
      </c>
      <c r="I660" s="6">
        <f t="shared" si="41"/>
        <v>81.010256410256417</v>
      </c>
      <c r="J660" t="s">
        <v>23</v>
      </c>
      <c r="K660" t="s">
        <v>24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25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5">
        <f t="shared" si="40"/>
        <v>0.47232808616404309</v>
      </c>
      <c r="G661" s="4" t="s">
        <v>16</v>
      </c>
      <c r="H661">
        <v>750</v>
      </c>
      <c r="I661" s="6">
        <f t="shared" si="41"/>
        <v>76.013333333333335</v>
      </c>
      <c r="J661" t="s">
        <v>42</v>
      </c>
      <c r="K661" t="s">
        <v>43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44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5">
        <f t="shared" si="40"/>
        <v>0.81736263736263737</v>
      </c>
      <c r="G662" s="4" t="s">
        <v>16</v>
      </c>
      <c r="H662">
        <v>77</v>
      </c>
      <c r="I662" s="6">
        <f t="shared" si="41"/>
        <v>96.597402597402592</v>
      </c>
      <c r="J662" t="s">
        <v>23</v>
      </c>
      <c r="K662" t="s">
        <v>24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35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5">
        <f t="shared" si="40"/>
        <v>0.54187265917603</v>
      </c>
      <c r="G663" s="4" t="s">
        <v>16</v>
      </c>
      <c r="H663">
        <v>752</v>
      </c>
      <c r="I663" s="6">
        <f t="shared" si="41"/>
        <v>76.957446808510639</v>
      </c>
      <c r="J663" t="s">
        <v>38</v>
      </c>
      <c r="K663" t="s">
        <v>39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161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5">
        <f t="shared" si="40"/>
        <v>0.97868131868131869</v>
      </c>
      <c r="G664" s="4" t="s">
        <v>16</v>
      </c>
      <c r="H664">
        <v>131</v>
      </c>
      <c r="I664" s="6">
        <f t="shared" si="41"/>
        <v>67.984732824427482</v>
      </c>
      <c r="J664" t="s">
        <v>23</v>
      </c>
      <c r="K664" t="s">
        <v>24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35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5">
        <f t="shared" si="40"/>
        <v>0.77239999999999998</v>
      </c>
      <c r="G665" s="4" t="s">
        <v>16</v>
      </c>
      <c r="H665">
        <v>87</v>
      </c>
      <c r="I665" s="6">
        <f t="shared" si="41"/>
        <v>88.781609195402297</v>
      </c>
      <c r="J665" t="s">
        <v>23</v>
      </c>
      <c r="K665" t="s">
        <v>24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35</v>
      </c>
      <c r="S665" t="s">
        <v>2039</v>
      </c>
      <c r="T665" t="s">
        <v>2040</v>
      </c>
    </row>
    <row r="666" spans="1:20" x14ac:dyDescent="0.35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5">
        <f t="shared" si="40"/>
        <v>0.33464735516372796</v>
      </c>
      <c r="G666" s="4" t="s">
        <v>16</v>
      </c>
      <c r="H666">
        <v>1063</v>
      </c>
      <c r="I666" s="6">
        <f t="shared" si="41"/>
        <v>24.99623706491063</v>
      </c>
      <c r="J666" t="s">
        <v>23</v>
      </c>
      <c r="K666" t="s">
        <v>24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161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5">
        <f t="shared" si="40"/>
        <v>2.3958823529411766</v>
      </c>
      <c r="G667" s="4" t="s">
        <v>22</v>
      </c>
      <c r="H667">
        <v>272</v>
      </c>
      <c r="I667" s="6">
        <f t="shared" si="41"/>
        <v>44.922794117647058</v>
      </c>
      <c r="J667" t="s">
        <v>23</v>
      </c>
      <c r="K667" t="s">
        <v>24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44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5">
        <f t="shared" si="40"/>
        <v>0.64032258064516134</v>
      </c>
      <c r="G668" s="4" t="s">
        <v>76</v>
      </c>
      <c r="H668">
        <v>25</v>
      </c>
      <c r="I668" s="6">
        <f t="shared" si="41"/>
        <v>79.400000000000006</v>
      </c>
      <c r="J668" t="s">
        <v>23</v>
      </c>
      <c r="K668" t="s">
        <v>24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35</v>
      </c>
      <c r="S668" t="s">
        <v>2039</v>
      </c>
      <c r="T668" t="s">
        <v>2040</v>
      </c>
    </row>
    <row r="669" spans="1:20" ht="29" x14ac:dyDescent="0.35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5">
        <f t="shared" si="40"/>
        <v>1.7615942028985507</v>
      </c>
      <c r="G669" s="4" t="s">
        <v>22</v>
      </c>
      <c r="H669">
        <v>419</v>
      </c>
      <c r="I669" s="6">
        <f t="shared" si="41"/>
        <v>29.009546539379475</v>
      </c>
      <c r="J669" t="s">
        <v>23</v>
      </c>
      <c r="K669" t="s">
        <v>24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1031</v>
      </c>
      <c r="S669" t="s">
        <v>2064</v>
      </c>
      <c r="T669" t="s">
        <v>2065</v>
      </c>
    </row>
    <row r="670" spans="1:20" ht="29" x14ac:dyDescent="0.35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5">
        <f t="shared" si="40"/>
        <v>0.20338181818181819</v>
      </c>
      <c r="G670" s="4" t="s">
        <v>16</v>
      </c>
      <c r="H670">
        <v>76</v>
      </c>
      <c r="I670" s="6">
        <f t="shared" si="41"/>
        <v>73.59210526315789</v>
      </c>
      <c r="J670" t="s">
        <v>23</v>
      </c>
      <c r="K670" t="s">
        <v>24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35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5">
        <f t="shared" si="40"/>
        <v>3.5864754098360656</v>
      </c>
      <c r="G671" s="4" t="s">
        <v>22</v>
      </c>
      <c r="H671">
        <v>1621</v>
      </c>
      <c r="I671" s="6">
        <f t="shared" si="41"/>
        <v>107.97038864898211</v>
      </c>
      <c r="J671" t="s">
        <v>109</v>
      </c>
      <c r="K671" t="s">
        <v>110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35</v>
      </c>
      <c r="S671" t="s">
        <v>2039</v>
      </c>
      <c r="T671" t="s">
        <v>2040</v>
      </c>
    </row>
    <row r="672" spans="1:20" x14ac:dyDescent="0.35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5">
        <f t="shared" si="40"/>
        <v>4.6885802469135802</v>
      </c>
      <c r="G672" s="4" t="s">
        <v>22</v>
      </c>
      <c r="H672">
        <v>1101</v>
      </c>
      <c r="I672" s="6">
        <f t="shared" si="41"/>
        <v>68.987284287011803</v>
      </c>
      <c r="J672" t="s">
        <v>23</v>
      </c>
      <c r="K672" t="s">
        <v>24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62</v>
      </c>
      <c r="S672" t="s">
        <v>2035</v>
      </c>
      <c r="T672" t="s">
        <v>2045</v>
      </c>
    </row>
    <row r="673" spans="1:20" x14ac:dyDescent="0.35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5">
        <f t="shared" si="40"/>
        <v>1.220563524590164</v>
      </c>
      <c r="G673" s="4" t="s">
        <v>22</v>
      </c>
      <c r="H673">
        <v>1073</v>
      </c>
      <c r="I673" s="6">
        <f t="shared" si="41"/>
        <v>111.02236719478098</v>
      </c>
      <c r="J673" t="s">
        <v>23</v>
      </c>
      <c r="K673" t="s">
        <v>24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35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5">
        <f t="shared" si="40"/>
        <v>0.55931783729156137</v>
      </c>
      <c r="G674" s="4" t="s">
        <v>16</v>
      </c>
      <c r="H674">
        <v>4428</v>
      </c>
      <c r="I674" s="6">
        <f t="shared" si="41"/>
        <v>24.997515808491418</v>
      </c>
      <c r="J674" t="s">
        <v>28</v>
      </c>
      <c r="K674" t="s">
        <v>29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35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5">
        <f t="shared" si="40"/>
        <v>0.43660714285714286</v>
      </c>
      <c r="G675" s="4" t="s">
        <v>16</v>
      </c>
      <c r="H675">
        <v>58</v>
      </c>
      <c r="I675" s="6">
        <f t="shared" si="41"/>
        <v>42.155172413793103</v>
      </c>
      <c r="J675" t="s">
        <v>109</v>
      </c>
      <c r="K675" t="s">
        <v>110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62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5">
        <f t="shared" si="40"/>
        <v>0.33538371411833628</v>
      </c>
      <c r="G676" s="4" t="s">
        <v>76</v>
      </c>
      <c r="H676">
        <v>1218</v>
      </c>
      <c r="I676" s="6">
        <f t="shared" si="41"/>
        <v>47.003284072249592</v>
      </c>
      <c r="J676" t="s">
        <v>23</v>
      </c>
      <c r="K676" t="s">
        <v>24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124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5">
        <f t="shared" si="40"/>
        <v>1.2297938144329896</v>
      </c>
      <c r="G677" s="4" t="s">
        <v>22</v>
      </c>
      <c r="H677">
        <v>331</v>
      </c>
      <c r="I677" s="6">
        <f t="shared" si="41"/>
        <v>36.0392749244713</v>
      </c>
      <c r="J677" t="s">
        <v>23</v>
      </c>
      <c r="K677" t="s">
        <v>24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1031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5">
        <f t="shared" si="40"/>
        <v>1.8974959871589085</v>
      </c>
      <c r="G678" s="4" t="s">
        <v>22</v>
      </c>
      <c r="H678">
        <v>1170</v>
      </c>
      <c r="I678" s="6">
        <f t="shared" si="41"/>
        <v>101.03760683760684</v>
      </c>
      <c r="J678" t="s">
        <v>23</v>
      </c>
      <c r="K678" t="s">
        <v>24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124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5">
        <f t="shared" si="40"/>
        <v>0.83622641509433959</v>
      </c>
      <c r="G679" s="4" t="s">
        <v>16</v>
      </c>
      <c r="H679">
        <v>111</v>
      </c>
      <c r="I679" s="6">
        <f t="shared" si="41"/>
        <v>39.927927927927925</v>
      </c>
      <c r="J679" t="s">
        <v>23</v>
      </c>
      <c r="K679" t="s">
        <v>24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121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5">
        <f t="shared" si="40"/>
        <v>0.17968844221105529</v>
      </c>
      <c r="G680" s="4" t="s">
        <v>76</v>
      </c>
      <c r="H680">
        <v>215</v>
      </c>
      <c r="I680" s="6">
        <f t="shared" si="41"/>
        <v>83.158139534883716</v>
      </c>
      <c r="J680" t="s">
        <v>23</v>
      </c>
      <c r="K680" t="s">
        <v>24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55</v>
      </c>
      <c r="S680" t="s">
        <v>2041</v>
      </c>
      <c r="T680" t="s">
        <v>2044</v>
      </c>
    </row>
    <row r="681" spans="1:20" x14ac:dyDescent="0.35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5">
        <f t="shared" si="40"/>
        <v>10.365</v>
      </c>
      <c r="G681" s="4" t="s">
        <v>22</v>
      </c>
      <c r="H681">
        <v>363</v>
      </c>
      <c r="I681" s="6">
        <f t="shared" si="41"/>
        <v>39.97520661157025</v>
      </c>
      <c r="J681" t="s">
        <v>23</v>
      </c>
      <c r="K681" t="s">
        <v>24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19</v>
      </c>
      <c r="S681" t="s">
        <v>2033</v>
      </c>
      <c r="T681" t="s">
        <v>2034</v>
      </c>
    </row>
    <row r="682" spans="1:20" x14ac:dyDescent="0.35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5">
        <f t="shared" si="40"/>
        <v>0.97405219780219776</v>
      </c>
      <c r="G682" s="4" t="s">
        <v>16</v>
      </c>
      <c r="H682">
        <v>2955</v>
      </c>
      <c r="I682" s="6">
        <f t="shared" si="41"/>
        <v>47.993908629441627</v>
      </c>
      <c r="J682" t="s">
        <v>23</v>
      </c>
      <c r="K682" t="s">
        <v>24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294</v>
      </c>
      <c r="S682" t="s">
        <v>2050</v>
      </c>
      <c r="T682" t="s">
        <v>2061</v>
      </c>
    </row>
    <row r="683" spans="1:20" ht="29" x14ac:dyDescent="0.35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5">
        <f t="shared" si="40"/>
        <v>0.86386203150461705</v>
      </c>
      <c r="G683" s="4" t="s">
        <v>16</v>
      </c>
      <c r="H683">
        <v>1657</v>
      </c>
      <c r="I683" s="6">
        <f t="shared" si="41"/>
        <v>95.978877489438744</v>
      </c>
      <c r="J683" t="s">
        <v>23</v>
      </c>
      <c r="K683" t="s">
        <v>24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35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5">
        <f t="shared" si="40"/>
        <v>1.5016666666666667</v>
      </c>
      <c r="G684" s="4" t="s">
        <v>22</v>
      </c>
      <c r="H684">
        <v>103</v>
      </c>
      <c r="I684" s="6">
        <f t="shared" si="41"/>
        <v>78.728155339805824</v>
      </c>
      <c r="J684" t="s">
        <v>23</v>
      </c>
      <c r="K684" t="s">
        <v>24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35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5">
        <f t="shared" si="40"/>
        <v>3.5843478260869563</v>
      </c>
      <c r="G685" s="4" t="s">
        <v>22</v>
      </c>
      <c r="H685">
        <v>147</v>
      </c>
      <c r="I685" s="6">
        <f t="shared" si="41"/>
        <v>56.081632653061227</v>
      </c>
      <c r="J685" t="s">
        <v>23</v>
      </c>
      <c r="K685" t="s">
        <v>24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35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5">
        <f t="shared" si="40"/>
        <v>5.4285714285714288</v>
      </c>
      <c r="G686" s="4" t="s">
        <v>22</v>
      </c>
      <c r="H686">
        <v>110</v>
      </c>
      <c r="I686" s="6">
        <f t="shared" si="41"/>
        <v>69.090909090909093</v>
      </c>
      <c r="J686" t="s">
        <v>17</v>
      </c>
      <c r="K686" t="s">
        <v>18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70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5">
        <f t="shared" si="40"/>
        <v>0.67500714285714281</v>
      </c>
      <c r="G687" s="4" t="s">
        <v>16</v>
      </c>
      <c r="H687">
        <v>926</v>
      </c>
      <c r="I687" s="6">
        <f t="shared" si="41"/>
        <v>102.05291576673866</v>
      </c>
      <c r="J687" t="s">
        <v>17</v>
      </c>
      <c r="K687" t="s">
        <v>18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35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5">
        <f t="shared" si="40"/>
        <v>1.9174666666666667</v>
      </c>
      <c r="G688" s="4" t="s">
        <v>22</v>
      </c>
      <c r="H688">
        <v>134</v>
      </c>
      <c r="I688" s="6">
        <f t="shared" si="41"/>
        <v>107.32089552238806</v>
      </c>
      <c r="J688" t="s">
        <v>23</v>
      </c>
      <c r="K688" t="s">
        <v>24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67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5">
        <f t="shared" si="40"/>
        <v>9.32</v>
      </c>
      <c r="G689" s="4" t="s">
        <v>22</v>
      </c>
      <c r="H689">
        <v>269</v>
      </c>
      <c r="I689" s="6">
        <f t="shared" si="41"/>
        <v>51.970260223048328</v>
      </c>
      <c r="J689" t="s">
        <v>23</v>
      </c>
      <c r="K689" t="s">
        <v>24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35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5">
        <f t="shared" si="40"/>
        <v>4.2927586206896553</v>
      </c>
      <c r="G690" s="4" t="s">
        <v>22</v>
      </c>
      <c r="H690">
        <v>175</v>
      </c>
      <c r="I690" s="6">
        <f t="shared" si="41"/>
        <v>71.137142857142862</v>
      </c>
      <c r="J690" t="s">
        <v>23</v>
      </c>
      <c r="K690" t="s">
        <v>24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271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5">
        <f t="shared" si="40"/>
        <v>1.0065753424657535</v>
      </c>
      <c r="G691" s="4" t="s">
        <v>22</v>
      </c>
      <c r="H691">
        <v>69</v>
      </c>
      <c r="I691" s="6">
        <f t="shared" si="41"/>
        <v>106.49275362318841</v>
      </c>
      <c r="J691" t="s">
        <v>23</v>
      </c>
      <c r="K691" t="s">
        <v>24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30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5">
        <f t="shared" si="40"/>
        <v>2.266111111111111</v>
      </c>
      <c r="G692" s="4" t="s">
        <v>22</v>
      </c>
      <c r="H692">
        <v>190</v>
      </c>
      <c r="I692" s="6">
        <f t="shared" si="41"/>
        <v>42.93684210526316</v>
      </c>
      <c r="J692" t="s">
        <v>23</v>
      </c>
      <c r="K692" t="s">
        <v>24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44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5">
        <f t="shared" si="40"/>
        <v>1.4238</v>
      </c>
      <c r="G693" s="4" t="s">
        <v>22</v>
      </c>
      <c r="H693">
        <v>237</v>
      </c>
      <c r="I693" s="6">
        <f t="shared" si="41"/>
        <v>30.037974683544302</v>
      </c>
      <c r="J693" t="s">
        <v>23</v>
      </c>
      <c r="K693" t="s">
        <v>24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44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5">
        <f t="shared" si="40"/>
        <v>0.90633333333333332</v>
      </c>
      <c r="G694" s="4" t="s">
        <v>16</v>
      </c>
      <c r="H694">
        <v>77</v>
      </c>
      <c r="I694" s="6">
        <f t="shared" si="41"/>
        <v>70.623376623376629</v>
      </c>
      <c r="J694" t="s">
        <v>42</v>
      </c>
      <c r="K694" t="s">
        <v>43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25</v>
      </c>
      <c r="S694" t="s">
        <v>2035</v>
      </c>
      <c r="T694" t="s">
        <v>2036</v>
      </c>
    </row>
    <row r="695" spans="1:20" x14ac:dyDescent="0.35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5">
        <f t="shared" si="40"/>
        <v>0.63966740576496672</v>
      </c>
      <c r="G695" s="4" t="s">
        <v>16</v>
      </c>
      <c r="H695">
        <v>1748</v>
      </c>
      <c r="I695" s="6">
        <f t="shared" si="41"/>
        <v>66.016018306636155</v>
      </c>
      <c r="J695" t="s">
        <v>23</v>
      </c>
      <c r="K695" t="s">
        <v>24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35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5">
        <f t="shared" si="40"/>
        <v>0.84131868131868137</v>
      </c>
      <c r="G696" s="4" t="s">
        <v>16</v>
      </c>
      <c r="H696">
        <v>79</v>
      </c>
      <c r="I696" s="6">
        <f t="shared" si="41"/>
        <v>96.911392405063296</v>
      </c>
      <c r="J696" t="s">
        <v>23</v>
      </c>
      <c r="K696" t="s">
        <v>24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35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5">
        <f t="shared" si="40"/>
        <v>1.3393478260869565</v>
      </c>
      <c r="G697" s="4" t="s">
        <v>22</v>
      </c>
      <c r="H697">
        <v>196</v>
      </c>
      <c r="I697" s="6">
        <f t="shared" si="41"/>
        <v>62.867346938775512</v>
      </c>
      <c r="J697" t="s">
        <v>109</v>
      </c>
      <c r="K697" t="s">
        <v>110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25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5">
        <f t="shared" si="40"/>
        <v>0.59042047531992692</v>
      </c>
      <c r="G698" s="4" t="s">
        <v>16</v>
      </c>
      <c r="H698">
        <v>889</v>
      </c>
      <c r="I698" s="6">
        <f t="shared" si="41"/>
        <v>108.98537682789652</v>
      </c>
      <c r="J698" t="s">
        <v>23</v>
      </c>
      <c r="K698" t="s">
        <v>24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35</v>
      </c>
      <c r="S698" t="s">
        <v>2039</v>
      </c>
      <c r="T698" t="s">
        <v>2040</v>
      </c>
    </row>
    <row r="699" spans="1:20" x14ac:dyDescent="0.35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5">
        <f t="shared" si="40"/>
        <v>1.5280062063615205</v>
      </c>
      <c r="G699" s="4" t="s">
        <v>22</v>
      </c>
      <c r="H699">
        <v>7295</v>
      </c>
      <c r="I699" s="6">
        <f t="shared" si="41"/>
        <v>26.999314599040439</v>
      </c>
      <c r="J699" t="s">
        <v>23</v>
      </c>
      <c r="K699" t="s">
        <v>24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52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5">
        <f t="shared" si="40"/>
        <v>4.466912114014252</v>
      </c>
      <c r="G700" s="4" t="s">
        <v>22</v>
      </c>
      <c r="H700">
        <v>2893</v>
      </c>
      <c r="I700" s="6">
        <f t="shared" si="41"/>
        <v>65.004147943311438</v>
      </c>
      <c r="J700" t="s">
        <v>17</v>
      </c>
      <c r="K700" t="s">
        <v>18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67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5">
        <f t="shared" si="40"/>
        <v>0.8439189189189189</v>
      </c>
      <c r="G701" s="4" t="s">
        <v>16</v>
      </c>
      <c r="H701">
        <v>56</v>
      </c>
      <c r="I701" s="6">
        <f t="shared" si="41"/>
        <v>111.51785714285714</v>
      </c>
      <c r="J701" t="s">
        <v>23</v>
      </c>
      <c r="K701" t="s">
        <v>24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55</v>
      </c>
      <c r="S701" t="s">
        <v>2041</v>
      </c>
      <c r="T701" t="s">
        <v>2044</v>
      </c>
    </row>
    <row r="702" spans="1:20" x14ac:dyDescent="0.35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5">
        <f t="shared" si="40"/>
        <v>0.03</v>
      </c>
      <c r="G702" s="4" t="s">
        <v>16</v>
      </c>
      <c r="H702">
        <v>1</v>
      </c>
      <c r="I702" s="6">
        <f t="shared" si="41"/>
        <v>3</v>
      </c>
      <c r="J702" t="s">
        <v>23</v>
      </c>
      <c r="K702" t="s">
        <v>24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67</v>
      </c>
      <c r="S702" t="s">
        <v>2037</v>
      </c>
      <c r="T702" t="s">
        <v>2046</v>
      </c>
    </row>
    <row r="703" spans="1:20" x14ac:dyDescent="0.35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5">
        <f t="shared" si="40"/>
        <v>1.7502692307692307</v>
      </c>
      <c r="G703" s="4" t="s">
        <v>22</v>
      </c>
      <c r="H703">
        <v>820</v>
      </c>
      <c r="I703" s="6">
        <f t="shared" si="41"/>
        <v>110.99268292682927</v>
      </c>
      <c r="J703" t="s">
        <v>23</v>
      </c>
      <c r="K703" t="s">
        <v>24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35</v>
      </c>
      <c r="S703" t="s">
        <v>2039</v>
      </c>
      <c r="T703" t="s">
        <v>2040</v>
      </c>
    </row>
    <row r="704" spans="1:20" x14ac:dyDescent="0.35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5">
        <f t="shared" si="40"/>
        <v>0.54137931034482756</v>
      </c>
      <c r="G704" s="4" t="s">
        <v>16</v>
      </c>
      <c r="H704">
        <v>83</v>
      </c>
      <c r="I704" s="6">
        <f t="shared" si="41"/>
        <v>56.746987951807228</v>
      </c>
      <c r="J704" t="s">
        <v>23</v>
      </c>
      <c r="K704" t="s">
        <v>24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67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5">
        <f t="shared" si="40"/>
        <v>3.1187381703470032</v>
      </c>
      <c r="G705" s="4" t="s">
        <v>22</v>
      </c>
      <c r="H705">
        <v>2038</v>
      </c>
      <c r="I705" s="6">
        <f t="shared" si="41"/>
        <v>97.020608439646708</v>
      </c>
      <c r="J705" t="s">
        <v>23</v>
      </c>
      <c r="K705" t="s">
        <v>24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208</v>
      </c>
      <c r="S705" t="s">
        <v>2047</v>
      </c>
      <c r="T705" t="s">
        <v>2059</v>
      </c>
    </row>
    <row r="706" spans="1:20" ht="29" x14ac:dyDescent="0.35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5">
        <f t="shared" ref="F706:F769" si="44">E706/D706</f>
        <v>1.2278160919540231</v>
      </c>
      <c r="G706" s="4" t="s">
        <v>22</v>
      </c>
      <c r="H706">
        <v>116</v>
      </c>
      <c r="I706" s="6">
        <f t="shared" si="41"/>
        <v>92.08620689655173</v>
      </c>
      <c r="J706" t="s">
        <v>23</v>
      </c>
      <c r="K706" t="s">
        <v>24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73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5">
        <f t="shared" si="44"/>
        <v>0.99026517383618151</v>
      </c>
      <c r="G707" s="4" t="s">
        <v>16</v>
      </c>
      <c r="H707">
        <v>2025</v>
      </c>
      <c r="I707" s="6">
        <f t="shared" ref="I707:I770" si="45">IFERROR(E707/H707,0)</f>
        <v>82.986666666666665</v>
      </c>
      <c r="J707" t="s">
        <v>42</v>
      </c>
      <c r="K707" t="s">
        <v>43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70</v>
      </c>
      <c r="S707" t="s">
        <v>2047</v>
      </c>
      <c r="T707" t="s">
        <v>2048</v>
      </c>
    </row>
    <row r="708" spans="1:20" ht="29" x14ac:dyDescent="0.35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5">
        <f t="shared" si="44"/>
        <v>1.278468634686347</v>
      </c>
      <c r="G708" s="4" t="s">
        <v>22</v>
      </c>
      <c r="H708">
        <v>1345</v>
      </c>
      <c r="I708" s="6">
        <f t="shared" si="45"/>
        <v>103.03791821561339</v>
      </c>
      <c r="J708" t="s">
        <v>28</v>
      </c>
      <c r="K708" t="s">
        <v>29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30</v>
      </c>
      <c r="S708" t="s">
        <v>2037</v>
      </c>
      <c r="T708" t="s">
        <v>2038</v>
      </c>
    </row>
    <row r="709" spans="1:20" x14ac:dyDescent="0.35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5">
        <f t="shared" si="44"/>
        <v>1.5861643835616439</v>
      </c>
      <c r="G709" s="4" t="s">
        <v>22</v>
      </c>
      <c r="H709">
        <v>168</v>
      </c>
      <c r="I709" s="6">
        <f t="shared" si="45"/>
        <v>68.922619047619051</v>
      </c>
      <c r="J709" t="s">
        <v>23</v>
      </c>
      <c r="K709" t="s">
        <v>24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55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5">
        <f t="shared" si="44"/>
        <v>7.0705882352941174</v>
      </c>
      <c r="G710" s="4" t="s">
        <v>22</v>
      </c>
      <c r="H710">
        <v>137</v>
      </c>
      <c r="I710" s="6">
        <f t="shared" si="45"/>
        <v>87.737226277372258</v>
      </c>
      <c r="J710" t="s">
        <v>100</v>
      </c>
      <c r="K710" t="s">
        <v>101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35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5">
        <f t="shared" si="44"/>
        <v>1.4238775510204082</v>
      </c>
      <c r="G711" s="4" t="s">
        <v>22</v>
      </c>
      <c r="H711">
        <v>186</v>
      </c>
      <c r="I711" s="6">
        <f t="shared" si="45"/>
        <v>75.021505376344081</v>
      </c>
      <c r="J711" t="s">
        <v>109</v>
      </c>
      <c r="K711" t="s">
        <v>110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35</v>
      </c>
      <c r="S711" t="s">
        <v>2039</v>
      </c>
      <c r="T711" t="s">
        <v>2040</v>
      </c>
    </row>
    <row r="712" spans="1:20" x14ac:dyDescent="0.35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5">
        <f t="shared" si="44"/>
        <v>1.4786046511627906</v>
      </c>
      <c r="G712" s="4" t="s">
        <v>22</v>
      </c>
      <c r="H712">
        <v>125</v>
      </c>
      <c r="I712" s="6">
        <f t="shared" si="45"/>
        <v>50.863999999999997</v>
      </c>
      <c r="J712" t="s">
        <v>23</v>
      </c>
      <c r="K712" t="s">
        <v>24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35</v>
      </c>
      <c r="S712" t="s">
        <v>2039</v>
      </c>
      <c r="T712" t="s">
        <v>2040</v>
      </c>
    </row>
    <row r="713" spans="1:20" ht="29" x14ac:dyDescent="0.35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5">
        <f t="shared" si="44"/>
        <v>0.20322580645161289</v>
      </c>
      <c r="G713" s="4" t="s">
        <v>16</v>
      </c>
      <c r="H713">
        <v>14</v>
      </c>
      <c r="I713" s="6">
        <f t="shared" si="45"/>
        <v>90</v>
      </c>
      <c r="J713" t="s">
        <v>109</v>
      </c>
      <c r="K713" t="s">
        <v>110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35</v>
      </c>
      <c r="S713" t="s">
        <v>2039</v>
      </c>
      <c r="T713" t="s">
        <v>2040</v>
      </c>
    </row>
    <row r="714" spans="1:20" x14ac:dyDescent="0.35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5">
        <f t="shared" si="44"/>
        <v>18.40625</v>
      </c>
      <c r="G714" s="4" t="s">
        <v>22</v>
      </c>
      <c r="H714">
        <v>202</v>
      </c>
      <c r="I714" s="6">
        <f t="shared" si="45"/>
        <v>72.896039603960389</v>
      </c>
      <c r="J714" t="s">
        <v>23</v>
      </c>
      <c r="K714" t="s">
        <v>24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35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5">
        <f t="shared" si="44"/>
        <v>1.6194202898550725</v>
      </c>
      <c r="G715" s="4" t="s">
        <v>22</v>
      </c>
      <c r="H715">
        <v>103</v>
      </c>
      <c r="I715" s="6">
        <f t="shared" si="45"/>
        <v>108.48543689320388</v>
      </c>
      <c r="J715" t="s">
        <v>23</v>
      </c>
      <c r="K715" t="s">
        <v>24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135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5">
        <f t="shared" si="44"/>
        <v>4.7282077922077921</v>
      </c>
      <c r="G716" s="4" t="s">
        <v>22</v>
      </c>
      <c r="H716">
        <v>1785</v>
      </c>
      <c r="I716" s="6">
        <f t="shared" si="45"/>
        <v>101.98095238095237</v>
      </c>
      <c r="J716" t="s">
        <v>23</v>
      </c>
      <c r="K716" t="s">
        <v>24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25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5">
        <f t="shared" si="44"/>
        <v>0.24466101694915254</v>
      </c>
      <c r="G717" s="4" t="s">
        <v>16</v>
      </c>
      <c r="H717">
        <v>656</v>
      </c>
      <c r="I717" s="6">
        <f t="shared" si="45"/>
        <v>44.009146341463413</v>
      </c>
      <c r="J717" t="s">
        <v>23</v>
      </c>
      <c r="K717" t="s">
        <v>24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294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5">
        <f t="shared" si="44"/>
        <v>5.1764999999999999</v>
      </c>
      <c r="G718" s="4" t="s">
        <v>22</v>
      </c>
      <c r="H718">
        <v>157</v>
      </c>
      <c r="I718" s="6">
        <f t="shared" si="45"/>
        <v>65.942675159235662</v>
      </c>
      <c r="J718" t="s">
        <v>23</v>
      </c>
      <c r="K718" t="s">
        <v>24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35</v>
      </c>
      <c r="S718" t="s">
        <v>2039</v>
      </c>
      <c r="T718" t="s">
        <v>2040</v>
      </c>
    </row>
    <row r="719" spans="1:20" ht="29" x14ac:dyDescent="0.35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5">
        <f t="shared" si="44"/>
        <v>2.4764285714285714</v>
      </c>
      <c r="G719" s="4" t="s">
        <v>22</v>
      </c>
      <c r="H719">
        <v>555</v>
      </c>
      <c r="I719" s="6">
        <f t="shared" si="45"/>
        <v>24.987387387387386</v>
      </c>
      <c r="J719" t="s">
        <v>23</v>
      </c>
      <c r="K719" t="s">
        <v>24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44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5">
        <f t="shared" si="44"/>
        <v>1.0020481927710843</v>
      </c>
      <c r="G720" s="4" t="s">
        <v>22</v>
      </c>
      <c r="H720">
        <v>297</v>
      </c>
      <c r="I720" s="6">
        <f t="shared" si="45"/>
        <v>28.003367003367003</v>
      </c>
      <c r="J720" t="s">
        <v>23</v>
      </c>
      <c r="K720" t="s">
        <v>24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67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5">
        <f t="shared" si="44"/>
        <v>1.53</v>
      </c>
      <c r="G721" s="4" t="s">
        <v>22</v>
      </c>
      <c r="H721">
        <v>123</v>
      </c>
      <c r="I721" s="6">
        <f t="shared" si="45"/>
        <v>85.829268292682926</v>
      </c>
      <c r="J721" t="s">
        <v>23</v>
      </c>
      <c r="K721" t="s">
        <v>24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121</v>
      </c>
      <c r="S721" t="s">
        <v>2047</v>
      </c>
      <c r="T721" t="s">
        <v>2053</v>
      </c>
    </row>
    <row r="722" spans="1:20" ht="29" x14ac:dyDescent="0.35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5">
        <f t="shared" si="44"/>
        <v>0.37091954022988505</v>
      </c>
      <c r="G722" s="4" t="s">
        <v>76</v>
      </c>
      <c r="H722">
        <v>38</v>
      </c>
      <c r="I722" s="6">
        <f t="shared" si="45"/>
        <v>84.921052631578945</v>
      </c>
      <c r="J722" t="s">
        <v>38</v>
      </c>
      <c r="K722" t="s">
        <v>39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35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5">
        <f t="shared" si="44"/>
        <v>4.3923948220064728E-2</v>
      </c>
      <c r="G723" s="4" t="s">
        <v>76</v>
      </c>
      <c r="H723">
        <v>60</v>
      </c>
      <c r="I723" s="6">
        <f t="shared" si="45"/>
        <v>90.483333333333334</v>
      </c>
      <c r="J723" t="s">
        <v>23</v>
      </c>
      <c r="K723" t="s">
        <v>24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25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5">
        <f t="shared" si="44"/>
        <v>1.5650721649484536</v>
      </c>
      <c r="G724" s="4" t="s">
        <v>22</v>
      </c>
      <c r="H724">
        <v>3036</v>
      </c>
      <c r="I724" s="6">
        <f t="shared" si="45"/>
        <v>25.00197628458498</v>
      </c>
      <c r="J724" t="s">
        <v>23</v>
      </c>
      <c r="K724" t="s">
        <v>24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44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5">
        <f t="shared" si="44"/>
        <v>2.704081632653061</v>
      </c>
      <c r="G725" s="4" t="s">
        <v>22</v>
      </c>
      <c r="H725">
        <v>144</v>
      </c>
      <c r="I725" s="6">
        <f t="shared" si="45"/>
        <v>92.013888888888886</v>
      </c>
      <c r="J725" t="s">
        <v>28</v>
      </c>
      <c r="K725" t="s">
        <v>29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35</v>
      </c>
      <c r="S725" t="s">
        <v>2039</v>
      </c>
      <c r="T725" t="s">
        <v>2040</v>
      </c>
    </row>
    <row r="726" spans="1:20" x14ac:dyDescent="0.35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5">
        <f t="shared" si="44"/>
        <v>1.3405952380952382</v>
      </c>
      <c r="G726" s="4" t="s">
        <v>22</v>
      </c>
      <c r="H726">
        <v>121</v>
      </c>
      <c r="I726" s="6">
        <f t="shared" si="45"/>
        <v>93.066115702479337</v>
      </c>
      <c r="J726" t="s">
        <v>42</v>
      </c>
      <c r="K726" t="s">
        <v>43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35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5">
        <f t="shared" si="44"/>
        <v>0.50398033126293995</v>
      </c>
      <c r="G727" s="4" t="s">
        <v>16</v>
      </c>
      <c r="H727">
        <v>1596</v>
      </c>
      <c r="I727" s="6">
        <f t="shared" si="45"/>
        <v>61.008145363408524</v>
      </c>
      <c r="J727" t="s">
        <v>23</v>
      </c>
      <c r="K727" t="s">
        <v>24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294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5">
        <f t="shared" si="44"/>
        <v>0.88815837937384901</v>
      </c>
      <c r="G728" s="4" t="s">
        <v>76</v>
      </c>
      <c r="H728">
        <v>524</v>
      </c>
      <c r="I728" s="6">
        <f t="shared" si="45"/>
        <v>92.036259541984734</v>
      </c>
      <c r="J728" t="s">
        <v>23</v>
      </c>
      <c r="K728" t="s">
        <v>24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35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5">
        <f t="shared" si="44"/>
        <v>1.65</v>
      </c>
      <c r="G729" s="4" t="s">
        <v>22</v>
      </c>
      <c r="H729">
        <v>181</v>
      </c>
      <c r="I729" s="6">
        <f t="shared" si="45"/>
        <v>81.132596685082873</v>
      </c>
      <c r="J729" t="s">
        <v>23</v>
      </c>
      <c r="K729" t="s">
        <v>24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30</v>
      </c>
      <c r="S729" t="s">
        <v>2037</v>
      </c>
      <c r="T729" t="s">
        <v>2038</v>
      </c>
    </row>
    <row r="730" spans="1:20" x14ac:dyDescent="0.35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5">
        <f t="shared" si="44"/>
        <v>0.17499999999999999</v>
      </c>
      <c r="G730" s="4" t="s">
        <v>16</v>
      </c>
      <c r="H730">
        <v>10</v>
      </c>
      <c r="I730" s="6">
        <f t="shared" si="45"/>
        <v>73.5</v>
      </c>
      <c r="J730" t="s">
        <v>23</v>
      </c>
      <c r="K730" t="s">
        <v>24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35</v>
      </c>
      <c r="S730" t="s">
        <v>2039</v>
      </c>
      <c r="T730" t="s">
        <v>2040</v>
      </c>
    </row>
    <row r="731" spans="1:20" x14ac:dyDescent="0.35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5">
        <f t="shared" si="44"/>
        <v>1.8566071428571429</v>
      </c>
      <c r="G731" s="4" t="s">
        <v>22</v>
      </c>
      <c r="H731">
        <v>122</v>
      </c>
      <c r="I731" s="6">
        <f t="shared" si="45"/>
        <v>85.221311475409834</v>
      </c>
      <c r="J731" t="s">
        <v>23</v>
      </c>
      <c r="K731" t="s">
        <v>24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55</v>
      </c>
      <c r="S731" t="s">
        <v>2041</v>
      </c>
      <c r="T731" t="s">
        <v>2044</v>
      </c>
    </row>
    <row r="732" spans="1:20" x14ac:dyDescent="0.35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5">
        <f t="shared" si="44"/>
        <v>4.1266319444444441</v>
      </c>
      <c r="G732" s="4" t="s">
        <v>22</v>
      </c>
      <c r="H732">
        <v>1071</v>
      </c>
      <c r="I732" s="6">
        <f t="shared" si="45"/>
        <v>110.96825396825396</v>
      </c>
      <c r="J732" t="s">
        <v>17</v>
      </c>
      <c r="K732" t="s">
        <v>18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67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5">
        <f t="shared" si="44"/>
        <v>0.90249999999999997</v>
      </c>
      <c r="G733" s="4" t="s">
        <v>76</v>
      </c>
      <c r="H733">
        <v>219</v>
      </c>
      <c r="I733" s="6">
        <f t="shared" si="45"/>
        <v>32.968036529680369</v>
      </c>
      <c r="J733" t="s">
        <v>23</v>
      </c>
      <c r="K733" t="s">
        <v>24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30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5">
        <f t="shared" si="44"/>
        <v>0.91984615384615387</v>
      </c>
      <c r="G734" s="4" t="s">
        <v>16</v>
      </c>
      <c r="H734">
        <v>1121</v>
      </c>
      <c r="I734" s="6">
        <f t="shared" si="45"/>
        <v>96.005352363960753</v>
      </c>
      <c r="J734" t="s">
        <v>23</v>
      </c>
      <c r="K734" t="s">
        <v>24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25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5">
        <f t="shared" si="44"/>
        <v>5.2700632911392402</v>
      </c>
      <c r="G735" s="4" t="s">
        <v>22</v>
      </c>
      <c r="H735">
        <v>980</v>
      </c>
      <c r="I735" s="6">
        <f t="shared" si="45"/>
        <v>84.96632653061225</v>
      </c>
      <c r="J735" t="s">
        <v>23</v>
      </c>
      <c r="K735" t="s">
        <v>24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150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5">
        <f t="shared" si="44"/>
        <v>3.1914285714285713</v>
      </c>
      <c r="G736" s="4" t="s">
        <v>22</v>
      </c>
      <c r="H736">
        <v>536</v>
      </c>
      <c r="I736" s="6">
        <f t="shared" si="45"/>
        <v>25.007462686567163</v>
      </c>
      <c r="J736" t="s">
        <v>23</v>
      </c>
      <c r="K736" t="s">
        <v>24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35</v>
      </c>
      <c r="S736" t="s">
        <v>2039</v>
      </c>
      <c r="T736" t="s">
        <v>2040</v>
      </c>
    </row>
    <row r="737" spans="1:20" x14ac:dyDescent="0.35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5">
        <f t="shared" si="44"/>
        <v>3.5418867924528303</v>
      </c>
      <c r="G737" s="4" t="s">
        <v>22</v>
      </c>
      <c r="H737">
        <v>1991</v>
      </c>
      <c r="I737" s="6">
        <f t="shared" si="45"/>
        <v>65.998995479658461</v>
      </c>
      <c r="J737" t="s">
        <v>23</v>
      </c>
      <c r="K737" t="s">
        <v>24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124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5">
        <f t="shared" si="44"/>
        <v>0.32896103896103895</v>
      </c>
      <c r="G738" s="4" t="s">
        <v>76</v>
      </c>
      <c r="H738">
        <v>29</v>
      </c>
      <c r="I738" s="6">
        <f t="shared" si="45"/>
        <v>87.34482758620689</v>
      </c>
      <c r="J738" t="s">
        <v>23</v>
      </c>
      <c r="K738" t="s">
        <v>24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70</v>
      </c>
      <c r="S738" t="s">
        <v>2047</v>
      </c>
      <c r="T738" t="s">
        <v>2048</v>
      </c>
    </row>
    <row r="739" spans="1:20" ht="29" x14ac:dyDescent="0.35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5">
        <f t="shared" si="44"/>
        <v>1.358918918918919</v>
      </c>
      <c r="G739" s="4" t="s">
        <v>22</v>
      </c>
      <c r="H739">
        <v>180</v>
      </c>
      <c r="I739" s="6">
        <f t="shared" si="45"/>
        <v>27.933333333333334</v>
      </c>
      <c r="J739" t="s">
        <v>23</v>
      </c>
      <c r="K739" t="s">
        <v>24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62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5">
        <f t="shared" si="44"/>
        <v>2.0843373493975904E-2</v>
      </c>
      <c r="G740" s="4" t="s">
        <v>16</v>
      </c>
      <c r="H740">
        <v>15</v>
      </c>
      <c r="I740" s="6">
        <f t="shared" si="45"/>
        <v>103.8</v>
      </c>
      <c r="J740" t="s">
        <v>23</v>
      </c>
      <c r="K740" t="s">
        <v>24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35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5">
        <f t="shared" si="44"/>
        <v>0.61</v>
      </c>
      <c r="G741" s="4" t="s">
        <v>16</v>
      </c>
      <c r="H741">
        <v>191</v>
      </c>
      <c r="I741" s="6">
        <f t="shared" si="45"/>
        <v>31.937172774869111</v>
      </c>
      <c r="J741" t="s">
        <v>23</v>
      </c>
      <c r="K741" t="s">
        <v>24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62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5">
        <f t="shared" si="44"/>
        <v>0.30037735849056602</v>
      </c>
      <c r="G742" s="4" t="s">
        <v>16</v>
      </c>
      <c r="H742">
        <v>16</v>
      </c>
      <c r="I742" s="6">
        <f t="shared" si="45"/>
        <v>99.5</v>
      </c>
      <c r="J742" t="s">
        <v>23</v>
      </c>
      <c r="K742" t="s">
        <v>24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35</v>
      </c>
      <c r="S742" t="s">
        <v>2039</v>
      </c>
      <c r="T742" t="s">
        <v>2040</v>
      </c>
    </row>
    <row r="743" spans="1:20" x14ac:dyDescent="0.35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5">
        <f t="shared" si="44"/>
        <v>11.791666666666666</v>
      </c>
      <c r="G743" s="4" t="s">
        <v>22</v>
      </c>
      <c r="H743">
        <v>130</v>
      </c>
      <c r="I743" s="6">
        <f t="shared" si="45"/>
        <v>108.84615384615384</v>
      </c>
      <c r="J743" t="s">
        <v>23</v>
      </c>
      <c r="K743" t="s">
        <v>24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35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5">
        <f t="shared" si="44"/>
        <v>11.260833333333334</v>
      </c>
      <c r="G744" s="4" t="s">
        <v>22</v>
      </c>
      <c r="H744">
        <v>122</v>
      </c>
      <c r="I744" s="6">
        <f t="shared" si="45"/>
        <v>110.76229508196721</v>
      </c>
      <c r="J744" t="s">
        <v>23</v>
      </c>
      <c r="K744" t="s">
        <v>24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52</v>
      </c>
      <c r="S744" t="s">
        <v>2035</v>
      </c>
      <c r="T744" t="s">
        <v>2043</v>
      </c>
    </row>
    <row r="745" spans="1:20" ht="29" x14ac:dyDescent="0.35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5">
        <f t="shared" si="44"/>
        <v>0.12923076923076923</v>
      </c>
      <c r="G745" s="4" t="s">
        <v>16</v>
      </c>
      <c r="H745">
        <v>17</v>
      </c>
      <c r="I745" s="6">
        <f t="shared" si="45"/>
        <v>29.647058823529413</v>
      </c>
      <c r="J745" t="s">
        <v>23</v>
      </c>
      <c r="K745" t="s">
        <v>24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35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5">
        <f t="shared" si="44"/>
        <v>7.12</v>
      </c>
      <c r="G746" s="4" t="s">
        <v>22</v>
      </c>
      <c r="H746">
        <v>140</v>
      </c>
      <c r="I746" s="6">
        <f t="shared" si="45"/>
        <v>101.71428571428571</v>
      </c>
      <c r="J746" t="s">
        <v>23</v>
      </c>
      <c r="K746" t="s">
        <v>24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35</v>
      </c>
      <c r="S746" t="s">
        <v>2039</v>
      </c>
      <c r="T746" t="s">
        <v>2040</v>
      </c>
    </row>
    <row r="747" spans="1:20" x14ac:dyDescent="0.35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5">
        <f t="shared" si="44"/>
        <v>0.30304347826086958</v>
      </c>
      <c r="G747" s="4" t="s">
        <v>16</v>
      </c>
      <c r="H747">
        <v>34</v>
      </c>
      <c r="I747" s="6">
        <f t="shared" si="45"/>
        <v>61.5</v>
      </c>
      <c r="J747" t="s">
        <v>23</v>
      </c>
      <c r="K747" t="s">
        <v>24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67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5">
        <f t="shared" si="44"/>
        <v>2.1250896057347672</v>
      </c>
      <c r="G748" s="4" t="s">
        <v>22</v>
      </c>
      <c r="H748">
        <v>3388</v>
      </c>
      <c r="I748" s="6">
        <f t="shared" si="45"/>
        <v>35</v>
      </c>
      <c r="J748" t="s">
        <v>23</v>
      </c>
      <c r="K748" t="s">
        <v>24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30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5">
        <f t="shared" si="44"/>
        <v>2.2885714285714287</v>
      </c>
      <c r="G749" s="4" t="s">
        <v>22</v>
      </c>
      <c r="H749">
        <v>280</v>
      </c>
      <c r="I749" s="6">
        <f t="shared" si="45"/>
        <v>40.049999999999997</v>
      </c>
      <c r="J749" t="s">
        <v>23</v>
      </c>
      <c r="K749" t="s">
        <v>24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35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5">
        <f t="shared" si="44"/>
        <v>0.34959979476654696</v>
      </c>
      <c r="G750" s="4" t="s">
        <v>76</v>
      </c>
      <c r="H750">
        <v>614</v>
      </c>
      <c r="I750" s="6">
        <f t="shared" si="45"/>
        <v>110.97231270358306</v>
      </c>
      <c r="J750" t="s">
        <v>23</v>
      </c>
      <c r="K750" t="s">
        <v>24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73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5">
        <f t="shared" si="44"/>
        <v>1.5729069767441861</v>
      </c>
      <c r="G751" s="4" t="s">
        <v>22</v>
      </c>
      <c r="H751">
        <v>366</v>
      </c>
      <c r="I751" s="6">
        <f t="shared" si="45"/>
        <v>36.959016393442624</v>
      </c>
      <c r="J751" t="s">
        <v>109</v>
      </c>
      <c r="K751" t="s">
        <v>110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67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5">
        <f t="shared" si="44"/>
        <v>0.01</v>
      </c>
      <c r="G752" s="4" t="s">
        <v>16</v>
      </c>
      <c r="H752">
        <v>1</v>
      </c>
      <c r="I752" s="6">
        <f t="shared" si="45"/>
        <v>1</v>
      </c>
      <c r="J752" t="s">
        <v>42</v>
      </c>
      <c r="K752" t="s">
        <v>43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52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5">
        <f t="shared" si="44"/>
        <v>2.3230555555555554</v>
      </c>
      <c r="G753" s="4" t="s">
        <v>22</v>
      </c>
      <c r="H753">
        <v>270</v>
      </c>
      <c r="I753" s="6">
        <f t="shared" si="45"/>
        <v>30.974074074074075</v>
      </c>
      <c r="J753" t="s">
        <v>23</v>
      </c>
      <c r="K753" t="s">
        <v>24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70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5">
        <f t="shared" si="44"/>
        <v>0.92448275862068963</v>
      </c>
      <c r="G754" s="4" t="s">
        <v>76</v>
      </c>
      <c r="H754">
        <v>114</v>
      </c>
      <c r="I754" s="6">
        <f t="shared" si="45"/>
        <v>47.035087719298247</v>
      </c>
      <c r="J754" t="s">
        <v>23</v>
      </c>
      <c r="K754" t="s">
        <v>24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35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5">
        <f t="shared" si="44"/>
        <v>2.5670212765957445</v>
      </c>
      <c r="G755" s="4" t="s">
        <v>22</v>
      </c>
      <c r="H755">
        <v>137</v>
      </c>
      <c r="I755" s="6">
        <f t="shared" si="45"/>
        <v>88.065693430656935</v>
      </c>
      <c r="J755" t="s">
        <v>23</v>
      </c>
      <c r="K755" t="s">
        <v>24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124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5">
        <f t="shared" si="44"/>
        <v>1.6847017045454546</v>
      </c>
      <c r="G756" s="4" t="s">
        <v>22</v>
      </c>
      <c r="H756">
        <v>3205</v>
      </c>
      <c r="I756" s="6">
        <f t="shared" si="45"/>
        <v>37.005616224648989</v>
      </c>
      <c r="J756" t="s">
        <v>23</v>
      </c>
      <c r="K756" t="s">
        <v>24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35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5">
        <f t="shared" si="44"/>
        <v>1.6657777777777778</v>
      </c>
      <c r="G757" s="4" t="s">
        <v>22</v>
      </c>
      <c r="H757">
        <v>288</v>
      </c>
      <c r="I757" s="6">
        <f t="shared" si="45"/>
        <v>26.027777777777779</v>
      </c>
      <c r="J757" t="s">
        <v>38</v>
      </c>
      <c r="K757" t="s">
        <v>39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35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5">
        <f t="shared" si="44"/>
        <v>7.7207692307692311</v>
      </c>
      <c r="G758" s="4" t="s">
        <v>22</v>
      </c>
      <c r="H758">
        <v>148</v>
      </c>
      <c r="I758" s="6">
        <f t="shared" si="45"/>
        <v>67.817567567567565</v>
      </c>
      <c r="J758" t="s">
        <v>23</v>
      </c>
      <c r="K758" t="s">
        <v>24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35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5">
        <f t="shared" si="44"/>
        <v>4.0685714285714285</v>
      </c>
      <c r="G759" s="4" t="s">
        <v>22</v>
      </c>
      <c r="H759">
        <v>114</v>
      </c>
      <c r="I759" s="6">
        <f t="shared" si="45"/>
        <v>49.964912280701753</v>
      </c>
      <c r="J759" t="s">
        <v>23</v>
      </c>
      <c r="K759" t="s">
        <v>24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55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5">
        <f t="shared" si="44"/>
        <v>5.6420608108108112</v>
      </c>
      <c r="G760" s="4" t="s">
        <v>22</v>
      </c>
      <c r="H760">
        <v>1518</v>
      </c>
      <c r="I760" s="6">
        <f t="shared" si="45"/>
        <v>110.01646903820817</v>
      </c>
      <c r="J760" t="s">
        <v>17</v>
      </c>
      <c r="K760" t="s">
        <v>18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25</v>
      </c>
      <c r="S760" t="s">
        <v>2035</v>
      </c>
      <c r="T760" t="s">
        <v>2036</v>
      </c>
    </row>
    <row r="761" spans="1:20" x14ac:dyDescent="0.35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5">
        <f t="shared" si="44"/>
        <v>0.6842686567164179</v>
      </c>
      <c r="G761" s="4" t="s">
        <v>16</v>
      </c>
      <c r="H761">
        <v>1274</v>
      </c>
      <c r="I761" s="6">
        <f t="shared" si="45"/>
        <v>89.964678178963894</v>
      </c>
      <c r="J761" t="s">
        <v>23</v>
      </c>
      <c r="K761" t="s">
        <v>24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52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5">
        <f t="shared" si="44"/>
        <v>0.34351966873706002</v>
      </c>
      <c r="G762" s="4" t="s">
        <v>16</v>
      </c>
      <c r="H762">
        <v>210</v>
      </c>
      <c r="I762" s="6">
        <f t="shared" si="45"/>
        <v>79.009523809523813</v>
      </c>
      <c r="J762" t="s">
        <v>109</v>
      </c>
      <c r="K762" t="s">
        <v>110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91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5">
        <f t="shared" si="44"/>
        <v>6.5545454545454547</v>
      </c>
      <c r="G763" s="4" t="s">
        <v>22</v>
      </c>
      <c r="H763">
        <v>166</v>
      </c>
      <c r="I763" s="6">
        <f t="shared" si="45"/>
        <v>86.867469879518069</v>
      </c>
      <c r="J763" t="s">
        <v>23</v>
      </c>
      <c r="K763" t="s">
        <v>24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25</v>
      </c>
      <c r="S763" t="s">
        <v>2035</v>
      </c>
      <c r="T763" t="s">
        <v>2036</v>
      </c>
    </row>
    <row r="764" spans="1:20" x14ac:dyDescent="0.35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5">
        <f t="shared" si="44"/>
        <v>1.7725714285714285</v>
      </c>
      <c r="G764" s="4" t="s">
        <v>22</v>
      </c>
      <c r="H764">
        <v>100</v>
      </c>
      <c r="I764" s="6">
        <f t="shared" si="45"/>
        <v>62.04</v>
      </c>
      <c r="J764" t="s">
        <v>28</v>
      </c>
      <c r="K764" t="s">
        <v>29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161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5">
        <f t="shared" si="44"/>
        <v>1.1317857142857144</v>
      </c>
      <c r="G765" s="4" t="s">
        <v>22</v>
      </c>
      <c r="H765">
        <v>235</v>
      </c>
      <c r="I765" s="6">
        <f t="shared" si="45"/>
        <v>26.970212765957445</v>
      </c>
      <c r="J765" t="s">
        <v>23</v>
      </c>
      <c r="K765" t="s">
        <v>24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35</v>
      </c>
      <c r="S765" t="s">
        <v>2039</v>
      </c>
      <c r="T765" t="s">
        <v>2040</v>
      </c>
    </row>
    <row r="766" spans="1:20" ht="29" x14ac:dyDescent="0.35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5">
        <f t="shared" si="44"/>
        <v>7.2818181818181822</v>
      </c>
      <c r="G766" s="4" t="s">
        <v>22</v>
      </c>
      <c r="H766">
        <v>148</v>
      </c>
      <c r="I766" s="6">
        <f t="shared" si="45"/>
        <v>54.121621621621621</v>
      </c>
      <c r="J766" t="s">
        <v>23</v>
      </c>
      <c r="K766" t="s">
        <v>24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25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5">
        <f t="shared" si="44"/>
        <v>2.0833333333333335</v>
      </c>
      <c r="G767" s="4" t="s">
        <v>22</v>
      </c>
      <c r="H767">
        <v>198</v>
      </c>
      <c r="I767" s="6">
        <f t="shared" si="45"/>
        <v>41.035353535353536</v>
      </c>
      <c r="J767" t="s">
        <v>23</v>
      </c>
      <c r="K767" t="s">
        <v>24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62</v>
      </c>
      <c r="S767" t="s">
        <v>2035</v>
      </c>
      <c r="T767" t="s">
        <v>2045</v>
      </c>
    </row>
    <row r="768" spans="1:20" x14ac:dyDescent="0.35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5">
        <f t="shared" si="44"/>
        <v>0.31171232876712329</v>
      </c>
      <c r="G768" s="4" t="s">
        <v>16</v>
      </c>
      <c r="H768">
        <v>248</v>
      </c>
      <c r="I768" s="6">
        <f t="shared" si="45"/>
        <v>55.052419354838712</v>
      </c>
      <c r="J768" t="s">
        <v>28</v>
      </c>
      <c r="K768" t="s">
        <v>29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476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5">
        <f t="shared" si="44"/>
        <v>0.56967078189300413</v>
      </c>
      <c r="G769" s="4" t="s">
        <v>16</v>
      </c>
      <c r="H769">
        <v>513</v>
      </c>
      <c r="I769" s="6">
        <f t="shared" si="45"/>
        <v>107.93762183235867</v>
      </c>
      <c r="J769" t="s">
        <v>23</v>
      </c>
      <c r="K769" t="s">
        <v>24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208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5">
        <f t="shared" ref="F770:F833" si="48">E770/D770</f>
        <v>2.31</v>
      </c>
      <c r="G770" s="4" t="s">
        <v>22</v>
      </c>
      <c r="H770">
        <v>150</v>
      </c>
      <c r="I770" s="6">
        <f t="shared" si="45"/>
        <v>73.92</v>
      </c>
      <c r="J770" t="s">
        <v>23</v>
      </c>
      <c r="K770" t="s">
        <v>24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35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5">
        <f t="shared" si="48"/>
        <v>0.86867834394904464</v>
      </c>
      <c r="G771" s="4" t="s">
        <v>16</v>
      </c>
      <c r="H771">
        <v>3410</v>
      </c>
      <c r="I771" s="6">
        <f t="shared" ref="I771:I834" si="49">IFERROR(E771/H771,0)</f>
        <v>31.995894428152493</v>
      </c>
      <c r="J771" t="s">
        <v>23</v>
      </c>
      <c r="K771" t="s">
        <v>24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91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5">
        <f t="shared" si="48"/>
        <v>2.7074418604651163</v>
      </c>
      <c r="G772" s="4" t="s">
        <v>22</v>
      </c>
      <c r="H772">
        <v>216</v>
      </c>
      <c r="I772" s="6">
        <f t="shared" si="49"/>
        <v>53.898148148148145</v>
      </c>
      <c r="J772" t="s">
        <v>109</v>
      </c>
      <c r="K772" t="s">
        <v>110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35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5">
        <f t="shared" si="48"/>
        <v>0.49446428571428569</v>
      </c>
      <c r="G773" s="4" t="s">
        <v>76</v>
      </c>
      <c r="H773">
        <v>26</v>
      </c>
      <c r="I773" s="6">
        <f t="shared" si="49"/>
        <v>106.5</v>
      </c>
      <c r="J773" t="s">
        <v>23</v>
      </c>
      <c r="K773" t="s">
        <v>24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35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5">
        <f t="shared" si="48"/>
        <v>1.1335962566844919</v>
      </c>
      <c r="G774" s="4" t="s">
        <v>22</v>
      </c>
      <c r="H774">
        <v>5139</v>
      </c>
      <c r="I774" s="6">
        <f t="shared" si="49"/>
        <v>32.999805409612762</v>
      </c>
      <c r="J774" t="s">
        <v>23</v>
      </c>
      <c r="K774" t="s">
        <v>24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62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5">
        <f t="shared" si="48"/>
        <v>1.9055555555555554</v>
      </c>
      <c r="G775" s="4" t="s">
        <v>22</v>
      </c>
      <c r="H775">
        <v>2353</v>
      </c>
      <c r="I775" s="6">
        <f t="shared" si="49"/>
        <v>43.00254993625159</v>
      </c>
      <c r="J775" t="s">
        <v>23</v>
      </c>
      <c r="K775" t="s">
        <v>24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35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5">
        <f t="shared" si="48"/>
        <v>1.355</v>
      </c>
      <c r="G776" s="4" t="s">
        <v>22</v>
      </c>
      <c r="H776">
        <v>78</v>
      </c>
      <c r="I776" s="6">
        <f t="shared" si="49"/>
        <v>86.858974358974365</v>
      </c>
      <c r="J776" t="s">
        <v>109</v>
      </c>
      <c r="K776" t="s">
        <v>110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30</v>
      </c>
      <c r="S776" t="s">
        <v>2037</v>
      </c>
      <c r="T776" t="s">
        <v>2038</v>
      </c>
    </row>
    <row r="777" spans="1:20" ht="29" x14ac:dyDescent="0.35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5">
        <f t="shared" si="48"/>
        <v>0.10297872340425532</v>
      </c>
      <c r="G777" s="4" t="s">
        <v>16</v>
      </c>
      <c r="H777">
        <v>10</v>
      </c>
      <c r="I777" s="6">
        <f t="shared" si="49"/>
        <v>96.8</v>
      </c>
      <c r="J777" t="s">
        <v>23</v>
      </c>
      <c r="K777" t="s">
        <v>24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25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5">
        <f t="shared" si="48"/>
        <v>0.65544223826714798</v>
      </c>
      <c r="G778" s="4" t="s">
        <v>16</v>
      </c>
      <c r="H778">
        <v>2201</v>
      </c>
      <c r="I778" s="6">
        <f t="shared" si="49"/>
        <v>32.995456610631528</v>
      </c>
      <c r="J778" t="s">
        <v>23</v>
      </c>
      <c r="K778" t="s">
        <v>24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35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5">
        <f t="shared" si="48"/>
        <v>0.49026652452025588</v>
      </c>
      <c r="G779" s="4" t="s">
        <v>16</v>
      </c>
      <c r="H779">
        <v>676</v>
      </c>
      <c r="I779" s="6">
        <f t="shared" si="49"/>
        <v>68.028106508875737</v>
      </c>
      <c r="J779" t="s">
        <v>23</v>
      </c>
      <c r="K779" t="s">
        <v>24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35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5">
        <f t="shared" si="48"/>
        <v>7.8792307692307695</v>
      </c>
      <c r="G780" s="4" t="s">
        <v>22</v>
      </c>
      <c r="H780">
        <v>174</v>
      </c>
      <c r="I780" s="6">
        <f t="shared" si="49"/>
        <v>58.867816091954026</v>
      </c>
      <c r="J780" t="s">
        <v>100</v>
      </c>
      <c r="K780" t="s">
        <v>101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73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5">
        <f t="shared" si="48"/>
        <v>0.80306347746090156</v>
      </c>
      <c r="G781" s="4" t="s">
        <v>16</v>
      </c>
      <c r="H781">
        <v>831</v>
      </c>
      <c r="I781" s="6">
        <f t="shared" si="49"/>
        <v>105.04572803850782</v>
      </c>
      <c r="J781" t="s">
        <v>23</v>
      </c>
      <c r="K781" t="s">
        <v>24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35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5">
        <f t="shared" si="48"/>
        <v>1.0629411764705883</v>
      </c>
      <c r="G782" s="4" t="s">
        <v>22</v>
      </c>
      <c r="H782">
        <v>164</v>
      </c>
      <c r="I782" s="6">
        <f t="shared" si="49"/>
        <v>33.054878048780488</v>
      </c>
      <c r="J782" t="s">
        <v>23</v>
      </c>
      <c r="K782" t="s">
        <v>24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55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5">
        <f t="shared" si="48"/>
        <v>0.50735632183908042</v>
      </c>
      <c r="G783" s="4" t="s">
        <v>76</v>
      </c>
      <c r="H783">
        <v>56</v>
      </c>
      <c r="I783" s="6">
        <f t="shared" si="49"/>
        <v>78.821428571428569</v>
      </c>
      <c r="J783" t="s">
        <v>100</v>
      </c>
      <c r="K783" t="s">
        <v>101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35</v>
      </c>
      <c r="S783" t="s">
        <v>2039</v>
      </c>
      <c r="T783" t="s">
        <v>2040</v>
      </c>
    </row>
    <row r="784" spans="1:20" x14ac:dyDescent="0.35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5">
        <f t="shared" si="48"/>
        <v>2.153137254901961</v>
      </c>
      <c r="G784" s="4" t="s">
        <v>22</v>
      </c>
      <c r="H784">
        <v>161</v>
      </c>
      <c r="I784" s="6">
        <f t="shared" si="49"/>
        <v>68.204968944099377</v>
      </c>
      <c r="J784" t="s">
        <v>23</v>
      </c>
      <c r="K784" t="s">
        <v>24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73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5">
        <f t="shared" si="48"/>
        <v>1.4122972972972974</v>
      </c>
      <c r="G785" s="4" t="s">
        <v>22</v>
      </c>
      <c r="H785">
        <v>138</v>
      </c>
      <c r="I785" s="6">
        <f t="shared" si="49"/>
        <v>75.731884057971016</v>
      </c>
      <c r="J785" t="s">
        <v>23</v>
      </c>
      <c r="K785" t="s">
        <v>24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25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5">
        <f t="shared" si="48"/>
        <v>1.1533745781777278</v>
      </c>
      <c r="G786" s="4" t="s">
        <v>22</v>
      </c>
      <c r="H786">
        <v>3308</v>
      </c>
      <c r="I786" s="6">
        <f t="shared" si="49"/>
        <v>30.996070133010882</v>
      </c>
      <c r="J786" t="s">
        <v>23</v>
      </c>
      <c r="K786" t="s">
        <v>24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30</v>
      </c>
      <c r="S786" t="s">
        <v>2037</v>
      </c>
      <c r="T786" t="s">
        <v>2038</v>
      </c>
    </row>
    <row r="787" spans="1:20" ht="29" x14ac:dyDescent="0.35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5">
        <f t="shared" si="48"/>
        <v>1.9311940298507462</v>
      </c>
      <c r="G787" s="4" t="s">
        <v>22</v>
      </c>
      <c r="H787">
        <v>127</v>
      </c>
      <c r="I787" s="6">
        <f t="shared" si="49"/>
        <v>101.88188976377953</v>
      </c>
      <c r="J787" t="s">
        <v>28</v>
      </c>
      <c r="K787" t="s">
        <v>29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73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5">
        <f t="shared" si="48"/>
        <v>7.2973333333333334</v>
      </c>
      <c r="G788" s="4" t="s">
        <v>22</v>
      </c>
      <c r="H788">
        <v>207</v>
      </c>
      <c r="I788" s="6">
        <f t="shared" si="49"/>
        <v>52.879227053140099</v>
      </c>
      <c r="J788" t="s">
        <v>109</v>
      </c>
      <c r="K788" t="s">
        <v>110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161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5">
        <f t="shared" si="48"/>
        <v>0.99663398692810456</v>
      </c>
      <c r="G789" s="4" t="s">
        <v>16</v>
      </c>
      <c r="H789">
        <v>859</v>
      </c>
      <c r="I789" s="6">
        <f t="shared" si="49"/>
        <v>71.005820721769496</v>
      </c>
      <c r="J789" t="s">
        <v>17</v>
      </c>
      <c r="K789" t="s">
        <v>18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25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5">
        <f t="shared" si="48"/>
        <v>0.88166666666666671</v>
      </c>
      <c r="G790" s="4" t="s">
        <v>49</v>
      </c>
      <c r="H790">
        <v>31</v>
      </c>
      <c r="I790" s="6">
        <f t="shared" si="49"/>
        <v>102.38709677419355</v>
      </c>
      <c r="J790" t="s">
        <v>23</v>
      </c>
      <c r="K790" t="s">
        <v>24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73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5">
        <f t="shared" si="48"/>
        <v>0.37233333333333335</v>
      </c>
      <c r="G791" s="4" t="s">
        <v>16</v>
      </c>
      <c r="H791">
        <v>45</v>
      </c>
      <c r="I791" s="6">
        <f t="shared" si="49"/>
        <v>74.466666666666669</v>
      </c>
      <c r="J791" t="s">
        <v>23</v>
      </c>
      <c r="K791" t="s">
        <v>24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35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5">
        <f t="shared" si="48"/>
        <v>0.30540075309306081</v>
      </c>
      <c r="G792" s="4" t="s">
        <v>76</v>
      </c>
      <c r="H792">
        <v>1113</v>
      </c>
      <c r="I792" s="6">
        <f t="shared" si="49"/>
        <v>51.009883198562441</v>
      </c>
      <c r="J792" t="s">
        <v>23</v>
      </c>
      <c r="K792" t="s">
        <v>24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35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5">
        <f t="shared" si="48"/>
        <v>0.25714285714285712</v>
      </c>
      <c r="G793" s="4" t="s">
        <v>16</v>
      </c>
      <c r="H793">
        <v>6</v>
      </c>
      <c r="I793" s="6">
        <f t="shared" si="49"/>
        <v>90</v>
      </c>
      <c r="J793" t="s">
        <v>23</v>
      </c>
      <c r="K793" t="s">
        <v>24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19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5">
        <f t="shared" si="48"/>
        <v>0.34</v>
      </c>
      <c r="G794" s="4" t="s">
        <v>16</v>
      </c>
      <c r="H794">
        <v>7</v>
      </c>
      <c r="I794" s="6">
        <f t="shared" si="49"/>
        <v>97.142857142857139</v>
      </c>
      <c r="J794" t="s">
        <v>23</v>
      </c>
      <c r="K794" t="s">
        <v>24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35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5">
        <f t="shared" si="48"/>
        <v>11.859090909090909</v>
      </c>
      <c r="G795" s="4" t="s">
        <v>22</v>
      </c>
      <c r="H795">
        <v>181</v>
      </c>
      <c r="I795" s="6">
        <f t="shared" si="49"/>
        <v>72.071823204419886</v>
      </c>
      <c r="J795" t="s">
        <v>100</v>
      </c>
      <c r="K795" t="s">
        <v>101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70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5">
        <f t="shared" si="48"/>
        <v>1.2539393939393939</v>
      </c>
      <c r="G796" s="4" t="s">
        <v>22</v>
      </c>
      <c r="H796">
        <v>110</v>
      </c>
      <c r="I796" s="6">
        <f t="shared" si="49"/>
        <v>75.236363636363635</v>
      </c>
      <c r="J796" t="s">
        <v>23</v>
      </c>
      <c r="K796" t="s">
        <v>24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25</v>
      </c>
      <c r="S796" t="s">
        <v>2035</v>
      </c>
      <c r="T796" t="s">
        <v>2036</v>
      </c>
    </row>
    <row r="797" spans="1:20" x14ac:dyDescent="0.35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5">
        <f t="shared" si="48"/>
        <v>0.14394366197183098</v>
      </c>
      <c r="G797" s="4" t="s">
        <v>16</v>
      </c>
      <c r="H797">
        <v>31</v>
      </c>
      <c r="I797" s="6">
        <f t="shared" si="49"/>
        <v>32.967741935483872</v>
      </c>
      <c r="J797" t="s">
        <v>23</v>
      </c>
      <c r="K797" t="s">
        <v>24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55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5">
        <f t="shared" si="48"/>
        <v>0.54807692307692313</v>
      </c>
      <c r="G798" s="4" t="s">
        <v>16</v>
      </c>
      <c r="H798">
        <v>78</v>
      </c>
      <c r="I798" s="6">
        <f t="shared" si="49"/>
        <v>54.807692307692307</v>
      </c>
      <c r="J798" t="s">
        <v>23</v>
      </c>
      <c r="K798" t="s">
        <v>24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294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5">
        <f t="shared" si="48"/>
        <v>1.0963157894736841</v>
      </c>
      <c r="G799" s="4" t="s">
        <v>22</v>
      </c>
      <c r="H799">
        <v>185</v>
      </c>
      <c r="I799" s="6">
        <f t="shared" si="49"/>
        <v>45.037837837837834</v>
      </c>
      <c r="J799" t="s">
        <v>23</v>
      </c>
      <c r="K799" t="s">
        <v>24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30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5">
        <f t="shared" si="48"/>
        <v>1.8847058823529412</v>
      </c>
      <c r="G800" s="4" t="s">
        <v>22</v>
      </c>
      <c r="H800">
        <v>121</v>
      </c>
      <c r="I800" s="6">
        <f t="shared" si="49"/>
        <v>52.958677685950413</v>
      </c>
      <c r="J800" t="s">
        <v>23</v>
      </c>
      <c r="K800" t="s">
        <v>24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35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5">
        <f t="shared" si="48"/>
        <v>0.87008284023668636</v>
      </c>
      <c r="G801" s="4" t="s">
        <v>16</v>
      </c>
      <c r="H801">
        <v>1225</v>
      </c>
      <c r="I801" s="6">
        <f t="shared" si="49"/>
        <v>60.017959183673469</v>
      </c>
      <c r="J801" t="s">
        <v>42</v>
      </c>
      <c r="K801" t="s">
        <v>43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35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5">
        <f t="shared" si="48"/>
        <v>0.01</v>
      </c>
      <c r="G802" s="4" t="s">
        <v>16</v>
      </c>
      <c r="H802">
        <v>1</v>
      </c>
      <c r="I802" s="6">
        <f t="shared" si="49"/>
        <v>1</v>
      </c>
      <c r="J802" t="s">
        <v>100</v>
      </c>
      <c r="K802" t="s">
        <v>101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25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5">
        <f t="shared" si="48"/>
        <v>2.0291304347826089</v>
      </c>
      <c r="G803" s="4" t="s">
        <v>22</v>
      </c>
      <c r="H803">
        <v>106</v>
      </c>
      <c r="I803" s="6">
        <f t="shared" si="49"/>
        <v>44.028301886792455</v>
      </c>
      <c r="J803" t="s">
        <v>23</v>
      </c>
      <c r="K803" t="s">
        <v>24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124</v>
      </c>
      <c r="S803" t="s">
        <v>2054</v>
      </c>
      <c r="T803" t="s">
        <v>2055</v>
      </c>
    </row>
    <row r="804" spans="1:20" ht="29" x14ac:dyDescent="0.35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5">
        <f t="shared" si="48"/>
        <v>1.9703225806451612</v>
      </c>
      <c r="G804" s="4" t="s">
        <v>22</v>
      </c>
      <c r="H804">
        <v>142</v>
      </c>
      <c r="I804" s="6">
        <f t="shared" si="49"/>
        <v>86.028169014084511</v>
      </c>
      <c r="J804" t="s">
        <v>23</v>
      </c>
      <c r="K804" t="s">
        <v>24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124</v>
      </c>
      <c r="S804" t="s">
        <v>2054</v>
      </c>
      <c r="T804" t="s">
        <v>2055</v>
      </c>
    </row>
    <row r="805" spans="1:20" x14ac:dyDescent="0.35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5">
        <f t="shared" si="48"/>
        <v>1.07</v>
      </c>
      <c r="G805" s="4" t="s">
        <v>22</v>
      </c>
      <c r="H805">
        <v>233</v>
      </c>
      <c r="I805" s="6">
        <f t="shared" si="49"/>
        <v>28.012875536480685</v>
      </c>
      <c r="J805" t="s">
        <v>23</v>
      </c>
      <c r="K805" t="s">
        <v>24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35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5">
        <f t="shared" si="48"/>
        <v>2.6873076923076922</v>
      </c>
      <c r="G806" s="4" t="s">
        <v>22</v>
      </c>
      <c r="H806">
        <v>218</v>
      </c>
      <c r="I806" s="6">
        <f t="shared" si="49"/>
        <v>32.050458715596328</v>
      </c>
      <c r="J806" t="s">
        <v>23</v>
      </c>
      <c r="K806" t="s">
        <v>24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25</v>
      </c>
      <c r="S806" t="s">
        <v>2035</v>
      </c>
      <c r="T806" t="s">
        <v>2036</v>
      </c>
    </row>
    <row r="807" spans="1:20" x14ac:dyDescent="0.35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5">
        <f t="shared" si="48"/>
        <v>0.50845360824742269</v>
      </c>
      <c r="G807" s="4" t="s">
        <v>16</v>
      </c>
      <c r="H807">
        <v>67</v>
      </c>
      <c r="I807" s="6">
        <f t="shared" si="49"/>
        <v>73.611940298507463</v>
      </c>
      <c r="J807" t="s">
        <v>28</v>
      </c>
      <c r="K807" t="s">
        <v>29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44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5">
        <f t="shared" si="48"/>
        <v>11.802857142857142</v>
      </c>
      <c r="G808" s="4" t="s">
        <v>22</v>
      </c>
      <c r="H808">
        <v>76</v>
      </c>
      <c r="I808" s="6">
        <f t="shared" si="49"/>
        <v>108.71052631578948</v>
      </c>
      <c r="J808" t="s">
        <v>23</v>
      </c>
      <c r="K808" t="s">
        <v>24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55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5">
        <f t="shared" si="48"/>
        <v>2.64</v>
      </c>
      <c r="G809" s="4" t="s">
        <v>22</v>
      </c>
      <c r="H809">
        <v>43</v>
      </c>
      <c r="I809" s="6">
        <f t="shared" si="49"/>
        <v>42.97674418604651</v>
      </c>
      <c r="J809" t="s">
        <v>23</v>
      </c>
      <c r="K809" t="s">
        <v>24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35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5">
        <f t="shared" si="48"/>
        <v>0.30442307692307691</v>
      </c>
      <c r="G810" s="4" t="s">
        <v>16</v>
      </c>
      <c r="H810">
        <v>19</v>
      </c>
      <c r="I810" s="6">
        <f t="shared" si="49"/>
        <v>83.315789473684205</v>
      </c>
      <c r="J810" t="s">
        <v>23</v>
      </c>
      <c r="K810" t="s">
        <v>24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19</v>
      </c>
      <c r="S810" t="s">
        <v>2033</v>
      </c>
      <c r="T810" t="s">
        <v>2034</v>
      </c>
    </row>
    <row r="811" spans="1:20" x14ac:dyDescent="0.35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5">
        <f t="shared" si="48"/>
        <v>0.62880681818181816</v>
      </c>
      <c r="G811" s="4" t="s">
        <v>16</v>
      </c>
      <c r="H811">
        <v>2108</v>
      </c>
      <c r="I811" s="6">
        <f t="shared" si="49"/>
        <v>42</v>
      </c>
      <c r="J811" t="s">
        <v>100</v>
      </c>
      <c r="K811" t="s">
        <v>101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44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5">
        <f t="shared" si="48"/>
        <v>1.9312499999999999</v>
      </c>
      <c r="G812" s="4" t="s">
        <v>22</v>
      </c>
      <c r="H812">
        <v>221</v>
      </c>
      <c r="I812" s="6">
        <f t="shared" si="49"/>
        <v>55.927601809954751</v>
      </c>
      <c r="J812" t="s">
        <v>23</v>
      </c>
      <c r="K812" t="s">
        <v>24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35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5">
        <f t="shared" si="48"/>
        <v>0.77102702702702708</v>
      </c>
      <c r="G813" s="4" t="s">
        <v>16</v>
      </c>
      <c r="H813">
        <v>679</v>
      </c>
      <c r="I813" s="6">
        <f t="shared" si="49"/>
        <v>105.03681885125184</v>
      </c>
      <c r="J813" t="s">
        <v>23</v>
      </c>
      <c r="K813" t="s">
        <v>24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91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5">
        <f t="shared" si="48"/>
        <v>2.2552763819095478</v>
      </c>
      <c r="G814" s="4" t="s">
        <v>22</v>
      </c>
      <c r="H814">
        <v>2805</v>
      </c>
      <c r="I814" s="6">
        <f t="shared" si="49"/>
        <v>48</v>
      </c>
      <c r="J814" t="s">
        <v>17</v>
      </c>
      <c r="K814" t="s">
        <v>18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70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5">
        <f t="shared" si="48"/>
        <v>2.3940625</v>
      </c>
      <c r="G815" s="4" t="s">
        <v>22</v>
      </c>
      <c r="H815">
        <v>68</v>
      </c>
      <c r="I815" s="6">
        <f t="shared" si="49"/>
        <v>112.66176470588235</v>
      </c>
      <c r="J815" t="s">
        <v>23</v>
      </c>
      <c r="K815" t="s">
        <v>24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91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5">
        <f t="shared" si="48"/>
        <v>0.921875</v>
      </c>
      <c r="G816" s="4" t="s">
        <v>16</v>
      </c>
      <c r="H816">
        <v>36</v>
      </c>
      <c r="I816" s="6">
        <f t="shared" si="49"/>
        <v>81.944444444444443</v>
      </c>
      <c r="J816" t="s">
        <v>38</v>
      </c>
      <c r="K816" t="s">
        <v>39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25</v>
      </c>
      <c r="S816" t="s">
        <v>2035</v>
      </c>
      <c r="T816" t="s">
        <v>2036</v>
      </c>
    </row>
    <row r="817" spans="1:20" ht="29" x14ac:dyDescent="0.35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5">
        <f t="shared" si="48"/>
        <v>1.3023333333333333</v>
      </c>
      <c r="G817" s="4" t="s">
        <v>22</v>
      </c>
      <c r="H817">
        <v>183</v>
      </c>
      <c r="I817" s="6">
        <f t="shared" si="49"/>
        <v>64.049180327868854</v>
      </c>
      <c r="J817" t="s">
        <v>17</v>
      </c>
      <c r="K817" t="s">
        <v>18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25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5">
        <f t="shared" si="48"/>
        <v>6.1521739130434785</v>
      </c>
      <c r="G818" s="4" t="s">
        <v>22</v>
      </c>
      <c r="H818">
        <v>133</v>
      </c>
      <c r="I818" s="6">
        <f t="shared" si="49"/>
        <v>106.39097744360902</v>
      </c>
      <c r="J818" t="s">
        <v>23</v>
      </c>
      <c r="K818" t="s">
        <v>24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35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5">
        <f t="shared" si="48"/>
        <v>3.687953216374269</v>
      </c>
      <c r="G819" s="4" t="s">
        <v>22</v>
      </c>
      <c r="H819">
        <v>2489</v>
      </c>
      <c r="I819" s="6">
        <f t="shared" si="49"/>
        <v>76.011249497790274</v>
      </c>
      <c r="J819" t="s">
        <v>109</v>
      </c>
      <c r="K819" t="s">
        <v>110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70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5">
        <f t="shared" si="48"/>
        <v>10.948571428571428</v>
      </c>
      <c r="G820" s="4" t="s">
        <v>22</v>
      </c>
      <c r="H820">
        <v>69</v>
      </c>
      <c r="I820" s="6">
        <f t="shared" si="49"/>
        <v>111.07246376811594</v>
      </c>
      <c r="J820" t="s">
        <v>23</v>
      </c>
      <c r="K820" t="s">
        <v>24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35</v>
      </c>
      <c r="S820" t="s">
        <v>2039</v>
      </c>
      <c r="T820" t="s">
        <v>2040</v>
      </c>
    </row>
    <row r="821" spans="1:20" x14ac:dyDescent="0.35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5">
        <f t="shared" si="48"/>
        <v>0.50662921348314605</v>
      </c>
      <c r="G821" s="4" t="s">
        <v>16</v>
      </c>
      <c r="H821">
        <v>47</v>
      </c>
      <c r="I821" s="6">
        <f t="shared" si="49"/>
        <v>95.936170212765958</v>
      </c>
      <c r="J821" t="s">
        <v>23</v>
      </c>
      <c r="K821" t="s">
        <v>24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91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5">
        <f t="shared" si="48"/>
        <v>8.0060000000000002</v>
      </c>
      <c r="G822" s="4" t="s">
        <v>22</v>
      </c>
      <c r="H822">
        <v>279</v>
      </c>
      <c r="I822" s="6">
        <f t="shared" si="49"/>
        <v>43.043010752688176</v>
      </c>
      <c r="J822" t="s">
        <v>42</v>
      </c>
      <c r="K822" t="s">
        <v>43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25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5">
        <f t="shared" si="48"/>
        <v>2.9128571428571428</v>
      </c>
      <c r="G823" s="4" t="s">
        <v>22</v>
      </c>
      <c r="H823">
        <v>210</v>
      </c>
      <c r="I823" s="6">
        <f t="shared" si="49"/>
        <v>67.966666666666669</v>
      </c>
      <c r="J823" t="s">
        <v>23</v>
      </c>
      <c r="K823" t="s">
        <v>24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44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5">
        <f t="shared" si="48"/>
        <v>3.4996666666666667</v>
      </c>
      <c r="G824" s="4" t="s">
        <v>22</v>
      </c>
      <c r="H824">
        <v>2100</v>
      </c>
      <c r="I824" s="6">
        <f t="shared" si="49"/>
        <v>89.991428571428571</v>
      </c>
      <c r="J824" t="s">
        <v>23</v>
      </c>
      <c r="K824" t="s">
        <v>24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25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5">
        <f t="shared" si="48"/>
        <v>3.5707317073170732</v>
      </c>
      <c r="G825" s="4" t="s">
        <v>22</v>
      </c>
      <c r="H825">
        <v>252</v>
      </c>
      <c r="I825" s="6">
        <f t="shared" si="49"/>
        <v>58.095238095238095</v>
      </c>
      <c r="J825" t="s">
        <v>23</v>
      </c>
      <c r="K825" t="s">
        <v>24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25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5">
        <f t="shared" si="48"/>
        <v>1.2648941176470587</v>
      </c>
      <c r="G826" s="4" t="s">
        <v>22</v>
      </c>
      <c r="H826">
        <v>1280</v>
      </c>
      <c r="I826" s="6">
        <f t="shared" si="49"/>
        <v>83.996875000000003</v>
      </c>
      <c r="J826" t="s">
        <v>23</v>
      </c>
      <c r="K826" t="s">
        <v>24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70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5">
        <f t="shared" si="48"/>
        <v>3.875</v>
      </c>
      <c r="G827" s="4" t="s">
        <v>22</v>
      </c>
      <c r="H827">
        <v>157</v>
      </c>
      <c r="I827" s="6">
        <f t="shared" si="49"/>
        <v>88.853503184713375</v>
      </c>
      <c r="J827" t="s">
        <v>42</v>
      </c>
      <c r="K827" t="s">
        <v>43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102</v>
      </c>
      <c r="S827" t="s">
        <v>2041</v>
      </c>
      <c r="T827" t="s">
        <v>2052</v>
      </c>
    </row>
    <row r="828" spans="1:20" ht="29" x14ac:dyDescent="0.35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5">
        <f t="shared" si="48"/>
        <v>4.5703571428571426</v>
      </c>
      <c r="G828" s="4" t="s">
        <v>22</v>
      </c>
      <c r="H828">
        <v>194</v>
      </c>
      <c r="I828" s="6">
        <f t="shared" si="49"/>
        <v>65.963917525773198</v>
      </c>
      <c r="J828" t="s">
        <v>23</v>
      </c>
      <c r="K828" t="s">
        <v>24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35</v>
      </c>
      <c r="S828" t="s">
        <v>2039</v>
      </c>
      <c r="T828" t="s">
        <v>2040</v>
      </c>
    </row>
    <row r="829" spans="1:20" x14ac:dyDescent="0.35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5">
        <f t="shared" si="48"/>
        <v>2.6669565217391304</v>
      </c>
      <c r="G829" s="4" t="s">
        <v>22</v>
      </c>
      <c r="H829">
        <v>82</v>
      </c>
      <c r="I829" s="6">
        <f t="shared" si="49"/>
        <v>74.804878048780495</v>
      </c>
      <c r="J829" t="s">
        <v>28</v>
      </c>
      <c r="K829" t="s">
        <v>29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55</v>
      </c>
      <c r="S829" t="s">
        <v>2041</v>
      </c>
      <c r="T829" t="s">
        <v>2044</v>
      </c>
    </row>
    <row r="830" spans="1:20" ht="29" x14ac:dyDescent="0.35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5">
        <f t="shared" si="48"/>
        <v>0.69</v>
      </c>
      <c r="G830" s="4" t="s">
        <v>16</v>
      </c>
      <c r="H830">
        <v>70</v>
      </c>
      <c r="I830" s="6">
        <f t="shared" si="49"/>
        <v>69.98571428571428</v>
      </c>
      <c r="J830" t="s">
        <v>23</v>
      </c>
      <c r="K830" t="s">
        <v>24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35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5">
        <f t="shared" si="48"/>
        <v>0.51343749999999999</v>
      </c>
      <c r="G831" s="4" t="s">
        <v>16</v>
      </c>
      <c r="H831">
        <v>154</v>
      </c>
      <c r="I831" s="6">
        <f t="shared" si="49"/>
        <v>32.006493506493506</v>
      </c>
      <c r="J831" t="s">
        <v>23</v>
      </c>
      <c r="K831" t="s">
        <v>24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35</v>
      </c>
      <c r="S831" t="s">
        <v>2039</v>
      </c>
      <c r="T831" t="s">
        <v>2040</v>
      </c>
    </row>
    <row r="832" spans="1:20" ht="29" x14ac:dyDescent="0.35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5">
        <f t="shared" si="48"/>
        <v>1.1710526315789473E-2</v>
      </c>
      <c r="G832" s="4" t="s">
        <v>16</v>
      </c>
      <c r="H832">
        <v>22</v>
      </c>
      <c r="I832" s="6">
        <f t="shared" si="49"/>
        <v>64.727272727272734</v>
      </c>
      <c r="J832" t="s">
        <v>23</v>
      </c>
      <c r="K832" t="s">
        <v>24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35</v>
      </c>
      <c r="S832" t="s">
        <v>2039</v>
      </c>
      <c r="T832" t="s">
        <v>2040</v>
      </c>
    </row>
    <row r="833" spans="1:20" x14ac:dyDescent="0.35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5">
        <f t="shared" si="48"/>
        <v>1.089773429454171</v>
      </c>
      <c r="G833" s="4" t="s">
        <v>22</v>
      </c>
      <c r="H833">
        <v>4233</v>
      </c>
      <c r="I833" s="6">
        <f t="shared" si="49"/>
        <v>24.998110087408456</v>
      </c>
      <c r="J833" t="s">
        <v>23</v>
      </c>
      <c r="K833" t="s">
        <v>24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124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5">
        <f t="shared" ref="F834:F897" si="52">E834/D834</f>
        <v>3.1517592592592591</v>
      </c>
      <c r="G834" s="4" t="s">
        <v>22</v>
      </c>
      <c r="H834">
        <v>1297</v>
      </c>
      <c r="I834" s="6">
        <f t="shared" si="49"/>
        <v>104.97764070932922</v>
      </c>
      <c r="J834" t="s">
        <v>38</v>
      </c>
      <c r="K834" t="s">
        <v>39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208</v>
      </c>
      <c r="S834" t="s">
        <v>2047</v>
      </c>
      <c r="T834" t="s">
        <v>2059</v>
      </c>
    </row>
    <row r="835" spans="1:20" x14ac:dyDescent="0.35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5">
        <f t="shared" si="52"/>
        <v>1.5769117647058823</v>
      </c>
      <c r="G835" s="4" t="s">
        <v>22</v>
      </c>
      <c r="H835">
        <v>165</v>
      </c>
      <c r="I835" s="6">
        <f t="shared" ref="I835:I898" si="53">IFERROR(E835/H835,0)</f>
        <v>64.987878787878785</v>
      </c>
      <c r="J835" t="s">
        <v>38</v>
      </c>
      <c r="K835" t="s">
        <v>39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208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5">
        <f t="shared" si="52"/>
        <v>1.5380821917808218</v>
      </c>
      <c r="G836" s="4" t="s">
        <v>22</v>
      </c>
      <c r="H836">
        <v>119</v>
      </c>
      <c r="I836" s="6">
        <f t="shared" si="53"/>
        <v>94.352941176470594</v>
      </c>
      <c r="J836" t="s">
        <v>23</v>
      </c>
      <c r="K836" t="s">
        <v>24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35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5">
        <f t="shared" si="52"/>
        <v>0.89738979118329465</v>
      </c>
      <c r="G837" s="4" t="s">
        <v>16</v>
      </c>
      <c r="H837">
        <v>1758</v>
      </c>
      <c r="I837" s="6">
        <f t="shared" si="53"/>
        <v>44.001706484641637</v>
      </c>
      <c r="J837" t="s">
        <v>23</v>
      </c>
      <c r="K837" t="s">
        <v>24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30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5">
        <f t="shared" si="52"/>
        <v>0.75135802469135804</v>
      </c>
      <c r="G838" s="4" t="s">
        <v>16</v>
      </c>
      <c r="H838">
        <v>94</v>
      </c>
      <c r="I838" s="6">
        <f t="shared" si="53"/>
        <v>64.744680851063833</v>
      </c>
      <c r="J838" t="s">
        <v>23</v>
      </c>
      <c r="K838" t="s">
        <v>24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62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5">
        <f t="shared" si="52"/>
        <v>8.5288135593220336</v>
      </c>
      <c r="G839" s="4" t="s">
        <v>22</v>
      </c>
      <c r="H839">
        <v>1797</v>
      </c>
      <c r="I839" s="6">
        <f t="shared" si="53"/>
        <v>84.00667779632721</v>
      </c>
      <c r="J839" t="s">
        <v>23</v>
      </c>
      <c r="K839" t="s">
        <v>24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161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5">
        <f t="shared" si="52"/>
        <v>1.3890625000000001</v>
      </c>
      <c r="G840" s="4" t="s">
        <v>22</v>
      </c>
      <c r="H840">
        <v>261</v>
      </c>
      <c r="I840" s="6">
        <f t="shared" si="53"/>
        <v>34.061302681992338</v>
      </c>
      <c r="J840" t="s">
        <v>23</v>
      </c>
      <c r="K840" t="s">
        <v>24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35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5">
        <f t="shared" si="52"/>
        <v>1.9018181818181819</v>
      </c>
      <c r="G841" s="4" t="s">
        <v>22</v>
      </c>
      <c r="H841">
        <v>157</v>
      </c>
      <c r="I841" s="6">
        <f t="shared" si="53"/>
        <v>93.273885350318466</v>
      </c>
      <c r="J841" t="s">
        <v>23</v>
      </c>
      <c r="K841" t="s">
        <v>24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44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5">
        <f t="shared" si="52"/>
        <v>1.0024333619948409</v>
      </c>
      <c r="G842" s="4" t="s">
        <v>22</v>
      </c>
      <c r="H842">
        <v>3533</v>
      </c>
      <c r="I842" s="6">
        <f t="shared" si="53"/>
        <v>32.998301726577978</v>
      </c>
      <c r="J842" t="s">
        <v>23</v>
      </c>
      <c r="K842" t="s">
        <v>24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35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5">
        <f t="shared" si="52"/>
        <v>1.4275824175824177</v>
      </c>
      <c r="G843" s="4" t="s">
        <v>22</v>
      </c>
      <c r="H843">
        <v>155</v>
      </c>
      <c r="I843" s="6">
        <f t="shared" si="53"/>
        <v>83.812903225806451</v>
      </c>
      <c r="J843" t="s">
        <v>23</v>
      </c>
      <c r="K843" t="s">
        <v>24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30</v>
      </c>
      <c r="S843" t="s">
        <v>2037</v>
      </c>
      <c r="T843" t="s">
        <v>2038</v>
      </c>
    </row>
    <row r="844" spans="1:20" x14ac:dyDescent="0.35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5">
        <f t="shared" si="52"/>
        <v>5.6313333333333331</v>
      </c>
      <c r="G844" s="4" t="s">
        <v>22</v>
      </c>
      <c r="H844">
        <v>132</v>
      </c>
      <c r="I844" s="6">
        <f t="shared" si="53"/>
        <v>63.992424242424242</v>
      </c>
      <c r="J844" t="s">
        <v>109</v>
      </c>
      <c r="K844" t="s">
        <v>110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67</v>
      </c>
      <c r="S844" t="s">
        <v>2037</v>
      </c>
      <c r="T844" t="s">
        <v>2046</v>
      </c>
    </row>
    <row r="845" spans="1:20" ht="29" x14ac:dyDescent="0.35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5">
        <f t="shared" si="52"/>
        <v>0.30715909090909088</v>
      </c>
      <c r="G845" s="4" t="s">
        <v>16</v>
      </c>
      <c r="H845">
        <v>33</v>
      </c>
      <c r="I845" s="6">
        <f t="shared" si="53"/>
        <v>81.909090909090907</v>
      </c>
      <c r="J845" t="s">
        <v>23</v>
      </c>
      <c r="K845" t="s">
        <v>24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124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5">
        <f t="shared" si="52"/>
        <v>0.99397727272727276</v>
      </c>
      <c r="G846" s="4" t="s">
        <v>76</v>
      </c>
      <c r="H846">
        <v>94</v>
      </c>
      <c r="I846" s="6">
        <f t="shared" si="53"/>
        <v>93.053191489361708</v>
      </c>
      <c r="J846" t="s">
        <v>23</v>
      </c>
      <c r="K846" t="s">
        <v>24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44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5">
        <f t="shared" si="52"/>
        <v>1.9754935622317598</v>
      </c>
      <c r="G847" s="4" t="s">
        <v>22</v>
      </c>
      <c r="H847">
        <v>1354</v>
      </c>
      <c r="I847" s="6">
        <f t="shared" si="53"/>
        <v>101.98449039881831</v>
      </c>
      <c r="J847" t="s">
        <v>42</v>
      </c>
      <c r="K847" t="s">
        <v>43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30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5">
        <f t="shared" si="52"/>
        <v>5.085</v>
      </c>
      <c r="G848" s="4" t="s">
        <v>22</v>
      </c>
      <c r="H848">
        <v>48</v>
      </c>
      <c r="I848" s="6">
        <f t="shared" si="53"/>
        <v>105.9375</v>
      </c>
      <c r="J848" t="s">
        <v>23</v>
      </c>
      <c r="K848" t="s">
        <v>24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30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5">
        <f t="shared" si="52"/>
        <v>2.3774468085106384</v>
      </c>
      <c r="G849" s="4" t="s">
        <v>22</v>
      </c>
      <c r="H849">
        <v>110</v>
      </c>
      <c r="I849" s="6">
        <f t="shared" si="53"/>
        <v>101.58181818181818</v>
      </c>
      <c r="J849" t="s">
        <v>23</v>
      </c>
      <c r="K849" t="s">
        <v>24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19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5">
        <f t="shared" si="52"/>
        <v>3.3846875000000001</v>
      </c>
      <c r="G850" s="4" t="s">
        <v>22</v>
      </c>
      <c r="H850">
        <v>172</v>
      </c>
      <c r="I850" s="6">
        <f t="shared" si="53"/>
        <v>62.970930232558139</v>
      </c>
      <c r="J850" t="s">
        <v>23</v>
      </c>
      <c r="K850" t="s">
        <v>24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55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5">
        <f t="shared" si="52"/>
        <v>1.3308955223880596</v>
      </c>
      <c r="G851" s="4" t="s">
        <v>22</v>
      </c>
      <c r="H851">
        <v>307</v>
      </c>
      <c r="I851" s="6">
        <f t="shared" si="53"/>
        <v>29.045602605863191</v>
      </c>
      <c r="J851" t="s">
        <v>23</v>
      </c>
      <c r="K851" t="s">
        <v>24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62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5">
        <f t="shared" si="52"/>
        <v>0.01</v>
      </c>
      <c r="G852" s="4" t="s">
        <v>16</v>
      </c>
      <c r="H852">
        <v>1</v>
      </c>
      <c r="I852" s="6">
        <f t="shared" si="53"/>
        <v>1</v>
      </c>
      <c r="J852" t="s">
        <v>23</v>
      </c>
      <c r="K852" t="s">
        <v>24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25</v>
      </c>
      <c r="S852" t="s">
        <v>2035</v>
      </c>
      <c r="T852" t="s">
        <v>2036</v>
      </c>
    </row>
    <row r="853" spans="1:20" x14ac:dyDescent="0.35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5">
        <f t="shared" si="52"/>
        <v>2.0779999999999998</v>
      </c>
      <c r="G853" s="4" t="s">
        <v>22</v>
      </c>
      <c r="H853">
        <v>160</v>
      </c>
      <c r="I853" s="6">
        <f t="shared" si="53"/>
        <v>77.924999999999997</v>
      </c>
      <c r="J853" t="s">
        <v>23</v>
      </c>
      <c r="K853" t="s">
        <v>24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52</v>
      </c>
      <c r="S853" t="s">
        <v>2035</v>
      </c>
      <c r="T853" t="s">
        <v>2043</v>
      </c>
    </row>
    <row r="854" spans="1:20" x14ac:dyDescent="0.35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5">
        <f t="shared" si="52"/>
        <v>0.51122448979591839</v>
      </c>
      <c r="G854" s="4" t="s">
        <v>16</v>
      </c>
      <c r="H854">
        <v>31</v>
      </c>
      <c r="I854" s="6">
        <f t="shared" si="53"/>
        <v>80.806451612903231</v>
      </c>
      <c r="J854" t="s">
        <v>23</v>
      </c>
      <c r="K854" t="s">
        <v>24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91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5">
        <f t="shared" si="52"/>
        <v>6.5205847953216374</v>
      </c>
      <c r="G855" s="4" t="s">
        <v>22</v>
      </c>
      <c r="H855">
        <v>1467</v>
      </c>
      <c r="I855" s="6">
        <f t="shared" si="53"/>
        <v>76.006816632583508</v>
      </c>
      <c r="J855" t="s">
        <v>17</v>
      </c>
      <c r="K855" t="s">
        <v>18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62</v>
      </c>
      <c r="S855" t="s">
        <v>2035</v>
      </c>
      <c r="T855" t="s">
        <v>2045</v>
      </c>
    </row>
    <row r="856" spans="1:20" x14ac:dyDescent="0.35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5">
        <f t="shared" si="52"/>
        <v>1.1363099415204678</v>
      </c>
      <c r="G856" s="4" t="s">
        <v>22</v>
      </c>
      <c r="H856">
        <v>2662</v>
      </c>
      <c r="I856" s="6">
        <f t="shared" si="53"/>
        <v>72.993613824192337</v>
      </c>
      <c r="J856" t="s">
        <v>17</v>
      </c>
      <c r="K856" t="s">
        <v>18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121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5">
        <f t="shared" si="52"/>
        <v>1.0237606837606839</v>
      </c>
      <c r="G857" s="4" t="s">
        <v>22</v>
      </c>
      <c r="H857">
        <v>452</v>
      </c>
      <c r="I857" s="6">
        <f t="shared" si="53"/>
        <v>53</v>
      </c>
      <c r="J857" t="s">
        <v>28</v>
      </c>
      <c r="K857" t="s">
        <v>29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35</v>
      </c>
      <c r="S857" t="s">
        <v>2039</v>
      </c>
      <c r="T857" t="s">
        <v>2040</v>
      </c>
    </row>
    <row r="858" spans="1:20" x14ac:dyDescent="0.35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5">
        <f t="shared" si="52"/>
        <v>3.5658333333333334</v>
      </c>
      <c r="G858" s="4" t="s">
        <v>22</v>
      </c>
      <c r="H858">
        <v>158</v>
      </c>
      <c r="I858" s="6">
        <f t="shared" si="53"/>
        <v>54.164556962025316</v>
      </c>
      <c r="J858" t="s">
        <v>23</v>
      </c>
      <c r="K858" t="s">
        <v>24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19</v>
      </c>
      <c r="S858" t="s">
        <v>2033</v>
      </c>
      <c r="T858" t="s">
        <v>2034</v>
      </c>
    </row>
    <row r="859" spans="1:20" x14ac:dyDescent="0.35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5">
        <f t="shared" si="52"/>
        <v>1.3986792452830188</v>
      </c>
      <c r="G859" s="4" t="s">
        <v>22</v>
      </c>
      <c r="H859">
        <v>225</v>
      </c>
      <c r="I859" s="6">
        <f t="shared" si="53"/>
        <v>32.946666666666665</v>
      </c>
      <c r="J859" t="s">
        <v>100</v>
      </c>
      <c r="K859" t="s">
        <v>101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102</v>
      </c>
      <c r="S859" t="s">
        <v>2041</v>
      </c>
      <c r="T859" t="s">
        <v>2052</v>
      </c>
    </row>
    <row r="860" spans="1:20" x14ac:dyDescent="0.35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5">
        <f t="shared" si="52"/>
        <v>0.69450000000000001</v>
      </c>
      <c r="G860" s="4" t="s">
        <v>16</v>
      </c>
      <c r="H860">
        <v>35</v>
      </c>
      <c r="I860" s="6">
        <f t="shared" si="53"/>
        <v>79.371428571428567</v>
      </c>
      <c r="J860" t="s">
        <v>23</v>
      </c>
      <c r="K860" t="s">
        <v>24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19</v>
      </c>
      <c r="S860" t="s">
        <v>2033</v>
      </c>
      <c r="T860" t="s">
        <v>2034</v>
      </c>
    </row>
    <row r="861" spans="1:20" ht="29" x14ac:dyDescent="0.35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5">
        <f t="shared" si="52"/>
        <v>0.35534246575342465</v>
      </c>
      <c r="G861" s="4" t="s">
        <v>16</v>
      </c>
      <c r="H861">
        <v>63</v>
      </c>
      <c r="I861" s="6">
        <f t="shared" si="53"/>
        <v>41.174603174603178</v>
      </c>
      <c r="J861" t="s">
        <v>23</v>
      </c>
      <c r="K861" t="s">
        <v>24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35</v>
      </c>
      <c r="S861" t="s">
        <v>2039</v>
      </c>
      <c r="T861" t="s">
        <v>2040</v>
      </c>
    </row>
    <row r="862" spans="1:20" x14ac:dyDescent="0.35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5">
        <f t="shared" si="52"/>
        <v>2.5165000000000002</v>
      </c>
      <c r="G862" s="4" t="s">
        <v>22</v>
      </c>
      <c r="H862">
        <v>65</v>
      </c>
      <c r="I862" s="6">
        <f t="shared" si="53"/>
        <v>77.430769230769229</v>
      </c>
      <c r="J862" t="s">
        <v>23</v>
      </c>
      <c r="K862" t="s">
        <v>24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67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5">
        <f t="shared" si="52"/>
        <v>1.0587500000000001</v>
      </c>
      <c r="G863" s="4" t="s">
        <v>22</v>
      </c>
      <c r="H863">
        <v>163</v>
      </c>
      <c r="I863" s="6">
        <f t="shared" si="53"/>
        <v>57.159509202453989</v>
      </c>
      <c r="J863" t="s">
        <v>23</v>
      </c>
      <c r="K863" t="s">
        <v>24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35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5">
        <f t="shared" si="52"/>
        <v>1.8742857142857143</v>
      </c>
      <c r="G864" s="4" t="s">
        <v>22</v>
      </c>
      <c r="H864">
        <v>85</v>
      </c>
      <c r="I864" s="6">
        <f t="shared" si="53"/>
        <v>77.17647058823529</v>
      </c>
      <c r="J864" t="s">
        <v>23</v>
      </c>
      <c r="K864" t="s">
        <v>24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35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5">
        <f t="shared" si="52"/>
        <v>3.8678571428571429</v>
      </c>
      <c r="G865" s="4" t="s">
        <v>22</v>
      </c>
      <c r="H865">
        <v>217</v>
      </c>
      <c r="I865" s="6">
        <f t="shared" si="53"/>
        <v>24.953917050691246</v>
      </c>
      <c r="J865" t="s">
        <v>23</v>
      </c>
      <c r="K865" t="s">
        <v>24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271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5">
        <f t="shared" si="52"/>
        <v>3.4707142857142856</v>
      </c>
      <c r="G866" s="4" t="s">
        <v>22</v>
      </c>
      <c r="H866">
        <v>150</v>
      </c>
      <c r="I866" s="6">
        <f t="shared" si="53"/>
        <v>97.18</v>
      </c>
      <c r="J866" t="s">
        <v>23</v>
      </c>
      <c r="K866" t="s">
        <v>24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102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5">
        <f t="shared" si="52"/>
        <v>1.8582098765432098</v>
      </c>
      <c r="G867" s="4" t="s">
        <v>22</v>
      </c>
      <c r="H867">
        <v>3272</v>
      </c>
      <c r="I867" s="6">
        <f t="shared" si="53"/>
        <v>46.000916870415651</v>
      </c>
      <c r="J867" t="s">
        <v>23</v>
      </c>
      <c r="K867" t="s">
        <v>24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35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5">
        <f t="shared" si="52"/>
        <v>0.43241247264770238</v>
      </c>
      <c r="G868" s="4" t="s">
        <v>76</v>
      </c>
      <c r="H868">
        <v>898</v>
      </c>
      <c r="I868" s="6">
        <f t="shared" si="53"/>
        <v>88.023385300668153</v>
      </c>
      <c r="J868" t="s">
        <v>23</v>
      </c>
      <c r="K868" t="s">
        <v>24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124</v>
      </c>
      <c r="S868" t="s">
        <v>2054</v>
      </c>
      <c r="T868" t="s">
        <v>2055</v>
      </c>
    </row>
    <row r="869" spans="1:20" ht="29" x14ac:dyDescent="0.35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5">
        <f t="shared" si="52"/>
        <v>1.6243749999999999</v>
      </c>
      <c r="G869" s="4" t="s">
        <v>22</v>
      </c>
      <c r="H869">
        <v>300</v>
      </c>
      <c r="I869" s="6">
        <f t="shared" si="53"/>
        <v>25.99</v>
      </c>
      <c r="J869" t="s">
        <v>23</v>
      </c>
      <c r="K869" t="s">
        <v>24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19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5">
        <f t="shared" si="52"/>
        <v>1.8484285714285715</v>
      </c>
      <c r="G870" s="4" t="s">
        <v>22</v>
      </c>
      <c r="H870">
        <v>126</v>
      </c>
      <c r="I870" s="6">
        <f t="shared" si="53"/>
        <v>102.69047619047619</v>
      </c>
      <c r="J870" t="s">
        <v>23</v>
      </c>
      <c r="K870" t="s">
        <v>24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35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5">
        <f t="shared" si="52"/>
        <v>0.23703520691785052</v>
      </c>
      <c r="G871" s="4" t="s">
        <v>16</v>
      </c>
      <c r="H871">
        <v>526</v>
      </c>
      <c r="I871" s="6">
        <f t="shared" si="53"/>
        <v>72.958174904942965</v>
      </c>
      <c r="J871" t="s">
        <v>23</v>
      </c>
      <c r="K871" t="s">
        <v>24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55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5">
        <f t="shared" si="52"/>
        <v>0.89870129870129867</v>
      </c>
      <c r="G872" s="4" t="s">
        <v>16</v>
      </c>
      <c r="H872">
        <v>121</v>
      </c>
      <c r="I872" s="6">
        <f t="shared" si="53"/>
        <v>57.190082644628099</v>
      </c>
      <c r="J872" t="s">
        <v>23</v>
      </c>
      <c r="K872" t="s">
        <v>24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35</v>
      </c>
      <c r="S872" t="s">
        <v>2039</v>
      </c>
      <c r="T872" t="s">
        <v>2040</v>
      </c>
    </row>
    <row r="873" spans="1:20" ht="29" x14ac:dyDescent="0.35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5">
        <f t="shared" si="52"/>
        <v>2.7260419580419581</v>
      </c>
      <c r="G873" s="4" t="s">
        <v>22</v>
      </c>
      <c r="H873">
        <v>2320</v>
      </c>
      <c r="I873" s="6">
        <f t="shared" si="53"/>
        <v>84.013793103448279</v>
      </c>
      <c r="J873" t="s">
        <v>23</v>
      </c>
      <c r="K873" t="s">
        <v>24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35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5">
        <f t="shared" si="52"/>
        <v>1.7004255319148935</v>
      </c>
      <c r="G874" s="4" t="s">
        <v>22</v>
      </c>
      <c r="H874">
        <v>81</v>
      </c>
      <c r="I874" s="6">
        <f t="shared" si="53"/>
        <v>98.666666666666671</v>
      </c>
      <c r="J874" t="s">
        <v>28</v>
      </c>
      <c r="K874" t="s">
        <v>29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476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5">
        <f t="shared" si="52"/>
        <v>1.8828503562945369</v>
      </c>
      <c r="G875" s="4" t="s">
        <v>22</v>
      </c>
      <c r="H875">
        <v>1887</v>
      </c>
      <c r="I875" s="6">
        <f t="shared" si="53"/>
        <v>42.007419183889773</v>
      </c>
      <c r="J875" t="s">
        <v>23</v>
      </c>
      <c r="K875" t="s">
        <v>24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124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5">
        <f t="shared" si="52"/>
        <v>3.4693532338308457</v>
      </c>
      <c r="G876" s="4" t="s">
        <v>22</v>
      </c>
      <c r="H876">
        <v>4358</v>
      </c>
      <c r="I876" s="6">
        <f t="shared" si="53"/>
        <v>32.002753556677376</v>
      </c>
      <c r="J876" t="s">
        <v>23</v>
      </c>
      <c r="K876" t="s">
        <v>24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124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5">
        <f t="shared" si="52"/>
        <v>0.6917721518987342</v>
      </c>
      <c r="G877" s="4" t="s">
        <v>16</v>
      </c>
      <c r="H877">
        <v>67</v>
      </c>
      <c r="I877" s="6">
        <f t="shared" si="53"/>
        <v>81.567164179104481</v>
      </c>
      <c r="J877" t="s">
        <v>23</v>
      </c>
      <c r="K877" t="s">
        <v>24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25</v>
      </c>
      <c r="S877" t="s">
        <v>2035</v>
      </c>
      <c r="T877" t="s">
        <v>2036</v>
      </c>
    </row>
    <row r="878" spans="1:20" x14ac:dyDescent="0.35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5">
        <f t="shared" si="52"/>
        <v>0.25433734939759034</v>
      </c>
      <c r="G878" s="4" t="s">
        <v>16</v>
      </c>
      <c r="H878">
        <v>57</v>
      </c>
      <c r="I878" s="6">
        <f t="shared" si="53"/>
        <v>37.035087719298247</v>
      </c>
      <c r="J878" t="s">
        <v>17</v>
      </c>
      <c r="K878" t="s">
        <v>18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124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5">
        <f t="shared" si="52"/>
        <v>0.77400977995110021</v>
      </c>
      <c r="G879" s="4" t="s">
        <v>16</v>
      </c>
      <c r="H879">
        <v>1229</v>
      </c>
      <c r="I879" s="6">
        <f t="shared" si="53"/>
        <v>103.033360455655</v>
      </c>
      <c r="J879" t="s">
        <v>23</v>
      </c>
      <c r="K879" t="s">
        <v>24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19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5">
        <f t="shared" si="52"/>
        <v>0.37481481481481482</v>
      </c>
      <c r="G880" s="4" t="s">
        <v>16</v>
      </c>
      <c r="H880">
        <v>12</v>
      </c>
      <c r="I880" s="6">
        <f t="shared" si="53"/>
        <v>84.333333333333329</v>
      </c>
      <c r="J880" t="s">
        <v>109</v>
      </c>
      <c r="K880" t="s">
        <v>110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150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5">
        <f t="shared" si="52"/>
        <v>5.4379999999999997</v>
      </c>
      <c r="G881" s="4" t="s">
        <v>22</v>
      </c>
      <c r="H881">
        <v>53</v>
      </c>
      <c r="I881" s="6">
        <f t="shared" si="53"/>
        <v>102.60377358490567</v>
      </c>
      <c r="J881" t="s">
        <v>23</v>
      </c>
      <c r="K881" t="s">
        <v>24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70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5">
        <f t="shared" si="52"/>
        <v>2.2852189349112426</v>
      </c>
      <c r="G882" s="4" t="s">
        <v>22</v>
      </c>
      <c r="H882">
        <v>2414</v>
      </c>
      <c r="I882" s="6">
        <f t="shared" si="53"/>
        <v>79.992129246064621</v>
      </c>
      <c r="J882" t="s">
        <v>23</v>
      </c>
      <c r="K882" t="s">
        <v>24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52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5">
        <f t="shared" si="52"/>
        <v>0.38948339483394834</v>
      </c>
      <c r="G883" s="4" t="s">
        <v>16</v>
      </c>
      <c r="H883">
        <v>452</v>
      </c>
      <c r="I883" s="6">
        <f t="shared" si="53"/>
        <v>70.055309734513273</v>
      </c>
      <c r="J883" t="s">
        <v>23</v>
      </c>
      <c r="K883" t="s">
        <v>24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35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5">
        <f t="shared" si="52"/>
        <v>3.7</v>
      </c>
      <c r="G884" s="4" t="s">
        <v>22</v>
      </c>
      <c r="H884">
        <v>80</v>
      </c>
      <c r="I884" s="6">
        <f t="shared" si="53"/>
        <v>37</v>
      </c>
      <c r="J884" t="s">
        <v>23</v>
      </c>
      <c r="K884" t="s">
        <v>24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35</v>
      </c>
      <c r="S884" t="s">
        <v>2039</v>
      </c>
      <c r="T884" t="s">
        <v>2040</v>
      </c>
    </row>
    <row r="885" spans="1:20" ht="29" x14ac:dyDescent="0.35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5">
        <f t="shared" si="52"/>
        <v>2.3791176470588233</v>
      </c>
      <c r="G885" s="4" t="s">
        <v>22</v>
      </c>
      <c r="H885">
        <v>193</v>
      </c>
      <c r="I885" s="6">
        <f t="shared" si="53"/>
        <v>41.911917098445599</v>
      </c>
      <c r="J885" t="s">
        <v>23</v>
      </c>
      <c r="K885" t="s">
        <v>24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102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5">
        <f t="shared" si="52"/>
        <v>0.64036299765807958</v>
      </c>
      <c r="G886" s="4" t="s">
        <v>16</v>
      </c>
      <c r="H886">
        <v>1886</v>
      </c>
      <c r="I886" s="6">
        <f t="shared" si="53"/>
        <v>57.992576882290564</v>
      </c>
      <c r="J886" t="s">
        <v>23</v>
      </c>
      <c r="K886" t="s">
        <v>24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35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5">
        <f t="shared" si="52"/>
        <v>1.1827777777777777</v>
      </c>
      <c r="G887" s="4" t="s">
        <v>22</v>
      </c>
      <c r="H887">
        <v>52</v>
      </c>
      <c r="I887" s="6">
        <f t="shared" si="53"/>
        <v>40.942307692307693</v>
      </c>
      <c r="J887" t="s">
        <v>23</v>
      </c>
      <c r="K887" t="s">
        <v>24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35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5">
        <f t="shared" si="52"/>
        <v>0.84824037184594958</v>
      </c>
      <c r="G888" s="4" t="s">
        <v>16</v>
      </c>
      <c r="H888">
        <v>1825</v>
      </c>
      <c r="I888" s="6">
        <f t="shared" si="53"/>
        <v>69.9972602739726</v>
      </c>
      <c r="J888" t="s">
        <v>23</v>
      </c>
      <c r="K888" t="s">
        <v>24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62</v>
      </c>
      <c r="S888" t="s">
        <v>2035</v>
      </c>
      <c r="T888" t="s">
        <v>2045</v>
      </c>
    </row>
    <row r="889" spans="1:20" x14ac:dyDescent="0.35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5">
        <f t="shared" si="52"/>
        <v>0.29346153846153844</v>
      </c>
      <c r="G889" s="4" t="s">
        <v>16</v>
      </c>
      <c r="H889">
        <v>31</v>
      </c>
      <c r="I889" s="6">
        <f t="shared" si="53"/>
        <v>73.838709677419359</v>
      </c>
      <c r="J889" t="s">
        <v>23</v>
      </c>
      <c r="K889" t="s">
        <v>24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35</v>
      </c>
      <c r="S889" t="s">
        <v>2039</v>
      </c>
      <c r="T889" t="s">
        <v>2040</v>
      </c>
    </row>
    <row r="890" spans="1:20" ht="29" x14ac:dyDescent="0.35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5">
        <f t="shared" si="52"/>
        <v>2.0989655172413793</v>
      </c>
      <c r="G890" s="4" t="s">
        <v>22</v>
      </c>
      <c r="H890">
        <v>290</v>
      </c>
      <c r="I890" s="6">
        <f t="shared" si="53"/>
        <v>41.979310344827589</v>
      </c>
      <c r="J890" t="s">
        <v>23</v>
      </c>
      <c r="K890" t="s">
        <v>24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35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5">
        <f t="shared" si="52"/>
        <v>1.697857142857143</v>
      </c>
      <c r="G891" s="4" t="s">
        <v>22</v>
      </c>
      <c r="H891">
        <v>122</v>
      </c>
      <c r="I891" s="6">
        <f t="shared" si="53"/>
        <v>77.93442622950819</v>
      </c>
      <c r="J891" t="s">
        <v>23</v>
      </c>
      <c r="K891" t="s">
        <v>24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52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5">
        <f t="shared" si="52"/>
        <v>1.1595907738095239</v>
      </c>
      <c r="G892" s="4" t="s">
        <v>22</v>
      </c>
      <c r="H892">
        <v>1470</v>
      </c>
      <c r="I892" s="6">
        <f t="shared" si="53"/>
        <v>106.01972789115646</v>
      </c>
      <c r="J892" t="s">
        <v>23</v>
      </c>
      <c r="K892" t="s">
        <v>24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62</v>
      </c>
      <c r="S892" t="s">
        <v>2035</v>
      </c>
      <c r="T892" t="s">
        <v>2045</v>
      </c>
    </row>
    <row r="893" spans="1:20" ht="29" x14ac:dyDescent="0.35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5">
        <f t="shared" si="52"/>
        <v>2.5859999999999999</v>
      </c>
      <c r="G893" s="4" t="s">
        <v>22</v>
      </c>
      <c r="H893">
        <v>165</v>
      </c>
      <c r="I893" s="6">
        <f t="shared" si="53"/>
        <v>47.018181818181816</v>
      </c>
      <c r="J893" t="s">
        <v>17</v>
      </c>
      <c r="K893" t="s">
        <v>18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44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5">
        <f t="shared" si="52"/>
        <v>2.3058333333333332</v>
      </c>
      <c r="G894" s="4" t="s">
        <v>22</v>
      </c>
      <c r="H894">
        <v>182</v>
      </c>
      <c r="I894" s="6">
        <f t="shared" si="53"/>
        <v>76.016483516483518</v>
      </c>
      <c r="J894" t="s">
        <v>23</v>
      </c>
      <c r="K894" t="s">
        <v>24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208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5">
        <f t="shared" si="52"/>
        <v>1.2821428571428573</v>
      </c>
      <c r="G895" s="4" t="s">
        <v>22</v>
      </c>
      <c r="H895">
        <v>199</v>
      </c>
      <c r="I895" s="6">
        <f t="shared" si="53"/>
        <v>54.120603015075375</v>
      </c>
      <c r="J895" t="s">
        <v>109</v>
      </c>
      <c r="K895" t="s">
        <v>110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44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5">
        <f t="shared" si="52"/>
        <v>1.8870588235294117</v>
      </c>
      <c r="G896" s="4" t="s">
        <v>22</v>
      </c>
      <c r="H896">
        <v>56</v>
      </c>
      <c r="I896" s="6">
        <f t="shared" si="53"/>
        <v>57.285714285714285</v>
      </c>
      <c r="J896" t="s">
        <v>42</v>
      </c>
      <c r="K896" t="s">
        <v>43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271</v>
      </c>
      <c r="S896" t="s">
        <v>2041</v>
      </c>
      <c r="T896" t="s">
        <v>2060</v>
      </c>
    </row>
    <row r="897" spans="1:20" x14ac:dyDescent="0.35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5">
        <f t="shared" si="52"/>
        <v>6.9511889862327911E-2</v>
      </c>
      <c r="G897" s="4" t="s">
        <v>16</v>
      </c>
      <c r="H897">
        <v>107</v>
      </c>
      <c r="I897" s="6">
        <f t="shared" si="53"/>
        <v>103.81308411214954</v>
      </c>
      <c r="J897" t="s">
        <v>23</v>
      </c>
      <c r="K897" t="s">
        <v>24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35</v>
      </c>
      <c r="S897" t="s">
        <v>2039</v>
      </c>
      <c r="T897" t="s">
        <v>2040</v>
      </c>
    </row>
    <row r="898" spans="1:20" x14ac:dyDescent="0.35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5">
        <f t="shared" ref="F898:F961" si="56">E898/D898</f>
        <v>7.7443434343434348</v>
      </c>
      <c r="G898" s="4" t="s">
        <v>22</v>
      </c>
      <c r="H898">
        <v>1460</v>
      </c>
      <c r="I898" s="6">
        <f t="shared" si="53"/>
        <v>105.02602739726028</v>
      </c>
      <c r="J898" t="s">
        <v>28</v>
      </c>
      <c r="K898" t="s">
        <v>29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19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5">
        <f t="shared" si="56"/>
        <v>0.27693181818181817</v>
      </c>
      <c r="G899" s="4" t="s">
        <v>16</v>
      </c>
      <c r="H899">
        <v>27</v>
      </c>
      <c r="I899" s="6">
        <f t="shared" ref="I899:I962" si="57">IFERROR(E899/H899,0)</f>
        <v>90.259259259259252</v>
      </c>
      <c r="J899" t="s">
        <v>23</v>
      </c>
      <c r="K899" t="s">
        <v>24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35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5">
        <f t="shared" si="56"/>
        <v>0.52479620323841425</v>
      </c>
      <c r="G900" s="4" t="s">
        <v>16</v>
      </c>
      <c r="H900">
        <v>1221</v>
      </c>
      <c r="I900" s="6">
        <f t="shared" si="57"/>
        <v>76.978705978705975</v>
      </c>
      <c r="J900" t="s">
        <v>23</v>
      </c>
      <c r="K900" t="s">
        <v>24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44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5">
        <f t="shared" si="56"/>
        <v>4.0709677419354842</v>
      </c>
      <c r="G901" s="4" t="s">
        <v>22</v>
      </c>
      <c r="H901">
        <v>123</v>
      </c>
      <c r="I901" s="6">
        <f t="shared" si="57"/>
        <v>102.60162601626017</v>
      </c>
      <c r="J901" t="s">
        <v>100</v>
      </c>
      <c r="K901" t="s">
        <v>101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161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5">
        <f t="shared" si="56"/>
        <v>0.02</v>
      </c>
      <c r="G902" s="4" t="s">
        <v>16</v>
      </c>
      <c r="H902">
        <v>1</v>
      </c>
      <c r="I902" s="6">
        <f t="shared" si="57"/>
        <v>2</v>
      </c>
      <c r="J902" t="s">
        <v>23</v>
      </c>
      <c r="K902" t="s">
        <v>24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30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5">
        <f t="shared" si="56"/>
        <v>1.5617857142857143</v>
      </c>
      <c r="G903" s="4" t="s">
        <v>22</v>
      </c>
      <c r="H903">
        <v>159</v>
      </c>
      <c r="I903" s="6">
        <f t="shared" si="57"/>
        <v>55.0062893081761</v>
      </c>
      <c r="J903" t="s">
        <v>23</v>
      </c>
      <c r="K903" t="s">
        <v>24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25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5">
        <f t="shared" si="56"/>
        <v>2.5242857142857145</v>
      </c>
      <c r="G904" s="4" t="s">
        <v>22</v>
      </c>
      <c r="H904">
        <v>110</v>
      </c>
      <c r="I904" s="6">
        <f t="shared" si="57"/>
        <v>32.127272727272725</v>
      </c>
      <c r="J904" t="s">
        <v>23</v>
      </c>
      <c r="K904" t="s">
        <v>24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30</v>
      </c>
      <c r="S904" t="s">
        <v>2037</v>
      </c>
      <c r="T904" t="s">
        <v>2038</v>
      </c>
    </row>
    <row r="905" spans="1:20" ht="29" x14ac:dyDescent="0.35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5">
        <f t="shared" si="56"/>
        <v>1.729268292682927E-2</v>
      </c>
      <c r="G905" s="4" t="s">
        <v>49</v>
      </c>
      <c r="H905">
        <v>14</v>
      </c>
      <c r="I905" s="6">
        <f t="shared" si="57"/>
        <v>50.642857142857146</v>
      </c>
      <c r="J905" t="s">
        <v>23</v>
      </c>
      <c r="K905" t="s">
        <v>24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70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5">
        <f t="shared" si="56"/>
        <v>0.12230769230769231</v>
      </c>
      <c r="G906" s="4" t="s">
        <v>16</v>
      </c>
      <c r="H906">
        <v>16</v>
      </c>
      <c r="I906" s="6">
        <f t="shared" si="57"/>
        <v>49.6875</v>
      </c>
      <c r="J906" t="s">
        <v>23</v>
      </c>
      <c r="K906" t="s">
        <v>24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135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5">
        <f t="shared" si="56"/>
        <v>1.6398734177215191</v>
      </c>
      <c r="G907" s="4" t="s">
        <v>22</v>
      </c>
      <c r="H907">
        <v>236</v>
      </c>
      <c r="I907" s="6">
        <f t="shared" si="57"/>
        <v>54.894067796610166</v>
      </c>
      <c r="J907" t="s">
        <v>23</v>
      </c>
      <c r="K907" t="s">
        <v>24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35</v>
      </c>
      <c r="S907" t="s">
        <v>2039</v>
      </c>
      <c r="T907" t="s">
        <v>2040</v>
      </c>
    </row>
    <row r="908" spans="1:20" x14ac:dyDescent="0.35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5">
        <f t="shared" si="56"/>
        <v>1.6298181818181818</v>
      </c>
      <c r="G908" s="4" t="s">
        <v>22</v>
      </c>
      <c r="H908">
        <v>191</v>
      </c>
      <c r="I908" s="6">
        <f t="shared" si="57"/>
        <v>46.931937172774866</v>
      </c>
      <c r="J908" t="s">
        <v>23</v>
      </c>
      <c r="K908" t="s">
        <v>24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44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5">
        <f t="shared" si="56"/>
        <v>0.20252747252747252</v>
      </c>
      <c r="G909" s="4" t="s">
        <v>16</v>
      </c>
      <c r="H909">
        <v>41</v>
      </c>
      <c r="I909" s="6">
        <f t="shared" si="57"/>
        <v>44.951219512195124</v>
      </c>
      <c r="J909" t="s">
        <v>23</v>
      </c>
      <c r="K909" t="s">
        <v>24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35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5">
        <f t="shared" si="56"/>
        <v>3.1924083769633507</v>
      </c>
      <c r="G910" s="4" t="s">
        <v>22</v>
      </c>
      <c r="H910">
        <v>3934</v>
      </c>
      <c r="I910" s="6">
        <f t="shared" si="57"/>
        <v>30.99898322318251</v>
      </c>
      <c r="J910" t="s">
        <v>23</v>
      </c>
      <c r="K910" t="s">
        <v>24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91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5">
        <f t="shared" si="56"/>
        <v>4.7894444444444444</v>
      </c>
      <c r="G911" s="4" t="s">
        <v>22</v>
      </c>
      <c r="H911">
        <v>80</v>
      </c>
      <c r="I911" s="6">
        <f t="shared" si="57"/>
        <v>107.7625</v>
      </c>
      <c r="J911" t="s">
        <v>17</v>
      </c>
      <c r="K911" t="s">
        <v>18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35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5">
        <f t="shared" si="56"/>
        <v>0.19556634304207121</v>
      </c>
      <c r="G912" s="4" t="s">
        <v>76</v>
      </c>
      <c r="H912">
        <v>296</v>
      </c>
      <c r="I912" s="6">
        <f t="shared" si="57"/>
        <v>102.07770270270271</v>
      </c>
      <c r="J912" t="s">
        <v>23</v>
      </c>
      <c r="K912" t="s">
        <v>24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35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5">
        <f t="shared" si="56"/>
        <v>1.9894827586206896</v>
      </c>
      <c r="G913" s="4" t="s">
        <v>22</v>
      </c>
      <c r="H913">
        <v>462</v>
      </c>
      <c r="I913" s="6">
        <f t="shared" si="57"/>
        <v>24.976190476190474</v>
      </c>
      <c r="J913" t="s">
        <v>23</v>
      </c>
      <c r="K913" t="s">
        <v>24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30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5">
        <f t="shared" si="56"/>
        <v>7.95</v>
      </c>
      <c r="G914" s="4" t="s">
        <v>22</v>
      </c>
      <c r="H914">
        <v>179</v>
      </c>
      <c r="I914" s="6">
        <f t="shared" si="57"/>
        <v>79.944134078212286</v>
      </c>
      <c r="J914" t="s">
        <v>23</v>
      </c>
      <c r="K914" t="s">
        <v>24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55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5">
        <f t="shared" si="56"/>
        <v>0.50621082621082625</v>
      </c>
      <c r="G915" s="4" t="s">
        <v>16</v>
      </c>
      <c r="H915">
        <v>523</v>
      </c>
      <c r="I915" s="6">
        <f t="shared" si="57"/>
        <v>67.946462715105156</v>
      </c>
      <c r="J915" t="s">
        <v>28</v>
      </c>
      <c r="K915" t="s">
        <v>29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55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5">
        <f t="shared" si="56"/>
        <v>0.57437499999999997</v>
      </c>
      <c r="G916" s="4" t="s">
        <v>16</v>
      </c>
      <c r="H916">
        <v>141</v>
      </c>
      <c r="I916" s="6">
        <f t="shared" si="57"/>
        <v>26.070921985815602</v>
      </c>
      <c r="J916" t="s">
        <v>42</v>
      </c>
      <c r="K916" t="s">
        <v>43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35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5">
        <f t="shared" si="56"/>
        <v>1.5562827640984909</v>
      </c>
      <c r="G917" s="4" t="s">
        <v>22</v>
      </c>
      <c r="H917">
        <v>1866</v>
      </c>
      <c r="I917" s="6">
        <f t="shared" si="57"/>
        <v>105.0032154340836</v>
      </c>
      <c r="J917" t="s">
        <v>42</v>
      </c>
      <c r="K917" t="s">
        <v>43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271</v>
      </c>
      <c r="S917" t="s">
        <v>2041</v>
      </c>
      <c r="T917" t="s">
        <v>2060</v>
      </c>
    </row>
    <row r="918" spans="1:20" ht="29" x14ac:dyDescent="0.35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5">
        <f t="shared" si="56"/>
        <v>0.36297297297297298</v>
      </c>
      <c r="G918" s="4" t="s">
        <v>16</v>
      </c>
      <c r="H918">
        <v>52</v>
      </c>
      <c r="I918" s="6">
        <f t="shared" si="57"/>
        <v>25.826923076923077</v>
      </c>
      <c r="J918" t="s">
        <v>23</v>
      </c>
      <c r="K918" t="s">
        <v>24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124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5">
        <f t="shared" si="56"/>
        <v>0.58250000000000002</v>
      </c>
      <c r="G919" s="4" t="s">
        <v>49</v>
      </c>
      <c r="H919">
        <v>27</v>
      </c>
      <c r="I919" s="6">
        <f t="shared" si="57"/>
        <v>77.666666666666671</v>
      </c>
      <c r="J919" t="s">
        <v>42</v>
      </c>
      <c r="K919" t="s">
        <v>43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102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5">
        <f t="shared" si="56"/>
        <v>2.3739473684210526</v>
      </c>
      <c r="G920" s="4" t="s">
        <v>22</v>
      </c>
      <c r="H920">
        <v>156</v>
      </c>
      <c r="I920" s="6">
        <f t="shared" si="57"/>
        <v>57.82692307692308</v>
      </c>
      <c r="J920" t="s">
        <v>100</v>
      </c>
      <c r="K920" t="s">
        <v>101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135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5">
        <f t="shared" si="56"/>
        <v>0.58750000000000002</v>
      </c>
      <c r="G921" s="4" t="s">
        <v>16</v>
      </c>
      <c r="H921">
        <v>225</v>
      </c>
      <c r="I921" s="6">
        <f t="shared" si="57"/>
        <v>92.955555555555549</v>
      </c>
      <c r="J921" t="s">
        <v>28</v>
      </c>
      <c r="K921" t="s">
        <v>29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35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5">
        <f t="shared" si="56"/>
        <v>1.8256603773584905</v>
      </c>
      <c r="G922" s="4" t="s">
        <v>22</v>
      </c>
      <c r="H922">
        <v>255</v>
      </c>
      <c r="I922" s="6">
        <f t="shared" si="57"/>
        <v>37.945098039215686</v>
      </c>
      <c r="J922" t="s">
        <v>23</v>
      </c>
      <c r="K922" t="s">
        <v>24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73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5">
        <f t="shared" si="56"/>
        <v>7.5436408977556111E-3</v>
      </c>
      <c r="G923" s="4" t="s">
        <v>16</v>
      </c>
      <c r="H923">
        <v>38</v>
      </c>
      <c r="I923" s="6">
        <f t="shared" si="57"/>
        <v>31.842105263157894</v>
      </c>
      <c r="J923" t="s">
        <v>23</v>
      </c>
      <c r="K923" t="s">
        <v>24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30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5">
        <f t="shared" si="56"/>
        <v>1.7595330739299611</v>
      </c>
      <c r="G924" s="4" t="s">
        <v>22</v>
      </c>
      <c r="H924">
        <v>2261</v>
      </c>
      <c r="I924" s="6">
        <f t="shared" si="57"/>
        <v>40</v>
      </c>
      <c r="J924" t="s">
        <v>23</v>
      </c>
      <c r="K924" t="s">
        <v>24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321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5">
        <f t="shared" si="56"/>
        <v>2.3788235294117648</v>
      </c>
      <c r="G925" s="4" t="s">
        <v>22</v>
      </c>
      <c r="H925">
        <v>40</v>
      </c>
      <c r="I925" s="6">
        <f t="shared" si="57"/>
        <v>101.1</v>
      </c>
      <c r="J925" t="s">
        <v>23</v>
      </c>
      <c r="K925" t="s">
        <v>24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35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5">
        <f t="shared" si="56"/>
        <v>4.8805076142131982</v>
      </c>
      <c r="G926" s="4" t="s">
        <v>22</v>
      </c>
      <c r="H926">
        <v>2289</v>
      </c>
      <c r="I926" s="6">
        <f t="shared" si="57"/>
        <v>84.006989951944078</v>
      </c>
      <c r="J926" t="s">
        <v>109</v>
      </c>
      <c r="K926" t="s">
        <v>110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35</v>
      </c>
      <c r="S926" t="s">
        <v>2039</v>
      </c>
      <c r="T926" t="s">
        <v>2040</v>
      </c>
    </row>
    <row r="927" spans="1:20" x14ac:dyDescent="0.35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5">
        <f t="shared" si="56"/>
        <v>2.2406666666666668</v>
      </c>
      <c r="G927" s="4" t="s">
        <v>22</v>
      </c>
      <c r="H927">
        <v>65</v>
      </c>
      <c r="I927" s="6">
        <f t="shared" si="57"/>
        <v>103.41538461538461</v>
      </c>
      <c r="J927" t="s">
        <v>23</v>
      </c>
      <c r="K927" t="s">
        <v>24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35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5">
        <f t="shared" si="56"/>
        <v>0.18126436781609195</v>
      </c>
      <c r="G928" s="4" t="s">
        <v>16</v>
      </c>
      <c r="H928">
        <v>15</v>
      </c>
      <c r="I928" s="6">
        <f t="shared" si="57"/>
        <v>105.13333333333334</v>
      </c>
      <c r="J928" t="s">
        <v>23</v>
      </c>
      <c r="K928" t="s">
        <v>24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19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5">
        <f t="shared" si="56"/>
        <v>0.45847222222222223</v>
      </c>
      <c r="G929" s="4" t="s">
        <v>16</v>
      </c>
      <c r="H929">
        <v>37</v>
      </c>
      <c r="I929" s="6">
        <f t="shared" si="57"/>
        <v>89.21621621621621</v>
      </c>
      <c r="J929" t="s">
        <v>23</v>
      </c>
      <c r="K929" t="s">
        <v>24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35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5">
        <f t="shared" si="56"/>
        <v>1.1731541218637993</v>
      </c>
      <c r="G930" s="4" t="s">
        <v>22</v>
      </c>
      <c r="H930">
        <v>3777</v>
      </c>
      <c r="I930" s="6">
        <f t="shared" si="57"/>
        <v>51.995234312946785</v>
      </c>
      <c r="J930" t="s">
        <v>109</v>
      </c>
      <c r="K930" t="s">
        <v>110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30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5">
        <f t="shared" si="56"/>
        <v>2.173090909090909</v>
      </c>
      <c r="G931" s="4" t="s">
        <v>22</v>
      </c>
      <c r="H931">
        <v>184</v>
      </c>
      <c r="I931" s="6">
        <f t="shared" si="57"/>
        <v>64.956521739130437</v>
      </c>
      <c r="J931" t="s">
        <v>42</v>
      </c>
      <c r="K931" t="s">
        <v>43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35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5">
        <f t="shared" si="56"/>
        <v>1.1228571428571428</v>
      </c>
      <c r="G932" s="4" t="s">
        <v>22</v>
      </c>
      <c r="H932">
        <v>85</v>
      </c>
      <c r="I932" s="6">
        <f t="shared" si="57"/>
        <v>46.235294117647058</v>
      </c>
      <c r="J932" t="s">
        <v>23</v>
      </c>
      <c r="K932" t="s">
        <v>24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35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5">
        <f t="shared" si="56"/>
        <v>0.72518987341772156</v>
      </c>
      <c r="G933" s="4" t="s">
        <v>16</v>
      </c>
      <c r="H933">
        <v>112</v>
      </c>
      <c r="I933" s="6">
        <f t="shared" si="57"/>
        <v>51.151785714285715</v>
      </c>
      <c r="J933" t="s">
        <v>23</v>
      </c>
      <c r="K933" t="s">
        <v>24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35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5">
        <f t="shared" si="56"/>
        <v>2.1230434782608696</v>
      </c>
      <c r="G934" s="4" t="s">
        <v>22</v>
      </c>
      <c r="H934">
        <v>144</v>
      </c>
      <c r="I934" s="6">
        <f t="shared" si="57"/>
        <v>33.909722222222221</v>
      </c>
      <c r="J934" t="s">
        <v>23</v>
      </c>
      <c r="K934" t="s">
        <v>24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25</v>
      </c>
      <c r="S934" t="s">
        <v>2035</v>
      </c>
      <c r="T934" t="s">
        <v>2036</v>
      </c>
    </row>
    <row r="935" spans="1:20" x14ac:dyDescent="0.35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5">
        <f t="shared" si="56"/>
        <v>2.3974657534246577</v>
      </c>
      <c r="G935" s="4" t="s">
        <v>22</v>
      </c>
      <c r="H935">
        <v>1902</v>
      </c>
      <c r="I935" s="6">
        <f t="shared" si="57"/>
        <v>92.016298633017882</v>
      </c>
      <c r="J935" t="s">
        <v>23</v>
      </c>
      <c r="K935" t="s">
        <v>24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35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5">
        <f t="shared" si="56"/>
        <v>1.8193548387096774</v>
      </c>
      <c r="G936" s="4" t="s">
        <v>22</v>
      </c>
      <c r="H936">
        <v>105</v>
      </c>
      <c r="I936" s="6">
        <f t="shared" si="57"/>
        <v>107.42857142857143</v>
      </c>
      <c r="J936" t="s">
        <v>23</v>
      </c>
      <c r="K936" t="s">
        <v>24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35</v>
      </c>
      <c r="S936" t="s">
        <v>2039</v>
      </c>
      <c r="T936" t="s">
        <v>2040</v>
      </c>
    </row>
    <row r="937" spans="1:20" x14ac:dyDescent="0.35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5">
        <f t="shared" si="56"/>
        <v>1.6413114754098361</v>
      </c>
      <c r="G937" s="4" t="s">
        <v>22</v>
      </c>
      <c r="H937">
        <v>132</v>
      </c>
      <c r="I937" s="6">
        <f t="shared" si="57"/>
        <v>75.848484848484844</v>
      </c>
      <c r="J937" t="s">
        <v>23</v>
      </c>
      <c r="K937" t="s">
        <v>24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35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5">
        <f t="shared" si="56"/>
        <v>1.6375968992248063E-2</v>
      </c>
      <c r="G938" s="4" t="s">
        <v>16</v>
      </c>
      <c r="H938">
        <v>21</v>
      </c>
      <c r="I938" s="6">
        <f t="shared" si="57"/>
        <v>80.476190476190482</v>
      </c>
      <c r="J938" t="s">
        <v>23</v>
      </c>
      <c r="K938" t="s">
        <v>24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35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5">
        <f t="shared" si="56"/>
        <v>0.49643859649122807</v>
      </c>
      <c r="G939" s="4" t="s">
        <v>76</v>
      </c>
      <c r="H939">
        <v>976</v>
      </c>
      <c r="I939" s="6">
        <f t="shared" si="57"/>
        <v>86.978483606557376</v>
      </c>
      <c r="J939" t="s">
        <v>23</v>
      </c>
      <c r="K939" t="s">
        <v>24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44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5">
        <f t="shared" si="56"/>
        <v>1.0970652173913042</v>
      </c>
      <c r="G940" s="4" t="s">
        <v>22</v>
      </c>
      <c r="H940">
        <v>96</v>
      </c>
      <c r="I940" s="6">
        <f t="shared" si="57"/>
        <v>105.13541666666667</v>
      </c>
      <c r="J940" t="s">
        <v>23</v>
      </c>
      <c r="K940" t="s">
        <v>24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121</v>
      </c>
      <c r="S940" t="s">
        <v>2047</v>
      </c>
      <c r="T940" t="s">
        <v>2053</v>
      </c>
    </row>
    <row r="941" spans="1:20" ht="29" x14ac:dyDescent="0.35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5">
        <f t="shared" si="56"/>
        <v>0.49217948717948717</v>
      </c>
      <c r="G941" s="4" t="s">
        <v>16</v>
      </c>
      <c r="H941">
        <v>67</v>
      </c>
      <c r="I941" s="6">
        <f t="shared" si="57"/>
        <v>57.298507462686565</v>
      </c>
      <c r="J941" t="s">
        <v>23</v>
      </c>
      <c r="K941" t="s">
        <v>24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91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5">
        <f t="shared" si="56"/>
        <v>0.62232323232323228</v>
      </c>
      <c r="G942" s="4" t="s">
        <v>49</v>
      </c>
      <c r="H942">
        <v>66</v>
      </c>
      <c r="I942" s="6">
        <f t="shared" si="57"/>
        <v>93.348484848484844</v>
      </c>
      <c r="J942" t="s">
        <v>17</v>
      </c>
      <c r="K942" t="s">
        <v>18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30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5">
        <f t="shared" si="56"/>
        <v>0.1305813953488372</v>
      </c>
      <c r="G943" s="4" t="s">
        <v>16</v>
      </c>
      <c r="H943">
        <v>78</v>
      </c>
      <c r="I943" s="6">
        <f t="shared" si="57"/>
        <v>71.987179487179489</v>
      </c>
      <c r="J943" t="s">
        <v>23</v>
      </c>
      <c r="K943" t="s">
        <v>24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35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5">
        <f t="shared" si="56"/>
        <v>0.64635416666666667</v>
      </c>
      <c r="G944" s="4" t="s">
        <v>16</v>
      </c>
      <c r="H944">
        <v>67</v>
      </c>
      <c r="I944" s="6">
        <f t="shared" si="57"/>
        <v>92.611940298507463</v>
      </c>
      <c r="J944" t="s">
        <v>28</v>
      </c>
      <c r="K944" t="s">
        <v>29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35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5">
        <f t="shared" si="56"/>
        <v>1.5958666666666668</v>
      </c>
      <c r="G945" s="4" t="s">
        <v>22</v>
      </c>
      <c r="H945">
        <v>114</v>
      </c>
      <c r="I945" s="6">
        <f t="shared" si="57"/>
        <v>104.99122807017544</v>
      </c>
      <c r="J945" t="s">
        <v>23</v>
      </c>
      <c r="K945" t="s">
        <v>24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19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5">
        <f t="shared" si="56"/>
        <v>0.81420000000000003</v>
      </c>
      <c r="G946" s="4" t="s">
        <v>16</v>
      </c>
      <c r="H946">
        <v>263</v>
      </c>
      <c r="I946" s="6">
        <f t="shared" si="57"/>
        <v>30.958174904942965</v>
      </c>
      <c r="J946" t="s">
        <v>28</v>
      </c>
      <c r="K946" t="s">
        <v>29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124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5">
        <f t="shared" si="56"/>
        <v>0.32444767441860467</v>
      </c>
      <c r="G947" s="4" t="s">
        <v>16</v>
      </c>
      <c r="H947">
        <v>1691</v>
      </c>
      <c r="I947" s="6">
        <f t="shared" si="57"/>
        <v>33.001182732111175</v>
      </c>
      <c r="J947" t="s">
        <v>23</v>
      </c>
      <c r="K947" t="s">
        <v>24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124</v>
      </c>
      <c r="S947" t="s">
        <v>2054</v>
      </c>
      <c r="T947" t="s">
        <v>2055</v>
      </c>
    </row>
    <row r="948" spans="1:20" x14ac:dyDescent="0.35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5">
        <f t="shared" si="56"/>
        <v>9.9141184124918666E-2</v>
      </c>
      <c r="G948" s="4" t="s">
        <v>16</v>
      </c>
      <c r="H948">
        <v>181</v>
      </c>
      <c r="I948" s="6">
        <f t="shared" si="57"/>
        <v>84.187845303867405</v>
      </c>
      <c r="J948" t="s">
        <v>23</v>
      </c>
      <c r="K948" t="s">
        <v>24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35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5">
        <f t="shared" si="56"/>
        <v>0.26694444444444443</v>
      </c>
      <c r="G949" s="4" t="s">
        <v>16</v>
      </c>
      <c r="H949">
        <v>13</v>
      </c>
      <c r="I949" s="6">
        <f t="shared" si="57"/>
        <v>73.92307692307692</v>
      </c>
      <c r="J949" t="s">
        <v>23</v>
      </c>
      <c r="K949" t="s">
        <v>24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35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5">
        <f t="shared" si="56"/>
        <v>0.62957446808510642</v>
      </c>
      <c r="G950" s="4" t="s">
        <v>76</v>
      </c>
      <c r="H950">
        <v>160</v>
      </c>
      <c r="I950" s="6">
        <f t="shared" si="57"/>
        <v>36.987499999999997</v>
      </c>
      <c r="J950" t="s">
        <v>23</v>
      </c>
      <c r="K950" t="s">
        <v>24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44</v>
      </c>
      <c r="S950" t="s">
        <v>2041</v>
      </c>
      <c r="T950" t="s">
        <v>2042</v>
      </c>
    </row>
    <row r="951" spans="1:20" x14ac:dyDescent="0.35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5">
        <f t="shared" si="56"/>
        <v>1.6135593220338984</v>
      </c>
      <c r="G951" s="4" t="s">
        <v>22</v>
      </c>
      <c r="H951">
        <v>203</v>
      </c>
      <c r="I951" s="6">
        <f t="shared" si="57"/>
        <v>46.896551724137929</v>
      </c>
      <c r="J951" t="s">
        <v>23</v>
      </c>
      <c r="K951" t="s">
        <v>24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30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5">
        <f t="shared" si="56"/>
        <v>0.05</v>
      </c>
      <c r="G952" s="4" t="s">
        <v>16</v>
      </c>
      <c r="H952">
        <v>1</v>
      </c>
      <c r="I952" s="6">
        <f t="shared" si="57"/>
        <v>5</v>
      </c>
      <c r="J952" t="s">
        <v>23</v>
      </c>
      <c r="K952" t="s">
        <v>24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35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5">
        <f t="shared" si="56"/>
        <v>10.969379310344827</v>
      </c>
      <c r="G953" s="4" t="s">
        <v>22</v>
      </c>
      <c r="H953">
        <v>1559</v>
      </c>
      <c r="I953" s="6">
        <f t="shared" si="57"/>
        <v>102.02437459910199</v>
      </c>
      <c r="J953" t="s">
        <v>23</v>
      </c>
      <c r="K953" t="s">
        <v>24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25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5">
        <f t="shared" si="56"/>
        <v>0.70094158075601376</v>
      </c>
      <c r="G954" s="4" t="s">
        <v>76</v>
      </c>
      <c r="H954">
        <v>2266</v>
      </c>
      <c r="I954" s="6">
        <f t="shared" si="57"/>
        <v>45.007502206531335</v>
      </c>
      <c r="J954" t="s">
        <v>23</v>
      </c>
      <c r="K954" t="s">
        <v>24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44</v>
      </c>
      <c r="S954" t="s">
        <v>2041</v>
      </c>
      <c r="T954" t="s">
        <v>2042</v>
      </c>
    </row>
    <row r="955" spans="1:20" x14ac:dyDescent="0.35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5">
        <f t="shared" si="56"/>
        <v>0.6</v>
      </c>
      <c r="G955" s="4" t="s">
        <v>16</v>
      </c>
      <c r="H955">
        <v>21</v>
      </c>
      <c r="I955" s="6">
        <f t="shared" si="57"/>
        <v>94.285714285714292</v>
      </c>
      <c r="J955" t="s">
        <v>23</v>
      </c>
      <c r="K955" t="s">
        <v>24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476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5">
        <f t="shared" si="56"/>
        <v>3.6709859154929578</v>
      </c>
      <c r="G956" s="4" t="s">
        <v>22</v>
      </c>
      <c r="H956">
        <v>1548</v>
      </c>
      <c r="I956" s="6">
        <f t="shared" si="57"/>
        <v>101.02325581395348</v>
      </c>
      <c r="J956" t="s">
        <v>28</v>
      </c>
      <c r="K956" t="s">
        <v>29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30</v>
      </c>
      <c r="S956" t="s">
        <v>2037</v>
      </c>
      <c r="T956" t="s">
        <v>2038</v>
      </c>
    </row>
    <row r="957" spans="1:20" ht="29" x14ac:dyDescent="0.35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5">
        <f t="shared" si="56"/>
        <v>11.09</v>
      </c>
      <c r="G957" s="4" t="s">
        <v>22</v>
      </c>
      <c r="H957">
        <v>80</v>
      </c>
      <c r="I957" s="6">
        <f t="shared" si="57"/>
        <v>97.037499999999994</v>
      </c>
      <c r="J957" t="s">
        <v>23</v>
      </c>
      <c r="K957" t="s">
        <v>24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35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5">
        <f t="shared" si="56"/>
        <v>0.19028784648187633</v>
      </c>
      <c r="G958" s="4" t="s">
        <v>16</v>
      </c>
      <c r="H958">
        <v>830</v>
      </c>
      <c r="I958" s="6">
        <f t="shared" si="57"/>
        <v>43.00963855421687</v>
      </c>
      <c r="J958" t="s">
        <v>23</v>
      </c>
      <c r="K958" t="s">
        <v>24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476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5">
        <f t="shared" si="56"/>
        <v>1.2687755102040816</v>
      </c>
      <c r="G959" s="4" t="s">
        <v>22</v>
      </c>
      <c r="H959">
        <v>131</v>
      </c>
      <c r="I959" s="6">
        <f t="shared" si="57"/>
        <v>94.916030534351151</v>
      </c>
      <c r="J959" t="s">
        <v>23</v>
      </c>
      <c r="K959" t="s">
        <v>24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35</v>
      </c>
      <c r="S959" t="s">
        <v>2039</v>
      </c>
      <c r="T959" t="s">
        <v>2040</v>
      </c>
    </row>
    <row r="960" spans="1:20" x14ac:dyDescent="0.35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5">
        <f t="shared" si="56"/>
        <v>7.3463636363636367</v>
      </c>
      <c r="G960" s="4" t="s">
        <v>22</v>
      </c>
      <c r="H960">
        <v>112</v>
      </c>
      <c r="I960" s="6">
        <f t="shared" si="57"/>
        <v>72.151785714285708</v>
      </c>
      <c r="J960" t="s">
        <v>23</v>
      </c>
      <c r="K960" t="s">
        <v>24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73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5">
        <f t="shared" si="56"/>
        <v>4.5731034482758622E-2</v>
      </c>
      <c r="G961" s="4" t="s">
        <v>16</v>
      </c>
      <c r="H961">
        <v>130</v>
      </c>
      <c r="I961" s="6">
        <f t="shared" si="57"/>
        <v>51.007692307692309</v>
      </c>
      <c r="J961" t="s">
        <v>23</v>
      </c>
      <c r="K961" t="s">
        <v>24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208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5">
        <f t="shared" ref="F962:F1025" si="60">E962/D962</f>
        <v>0.85054545454545449</v>
      </c>
      <c r="G962" s="4" t="s">
        <v>16</v>
      </c>
      <c r="H962">
        <v>55</v>
      </c>
      <c r="I962" s="6">
        <f t="shared" si="57"/>
        <v>85.054545454545448</v>
      </c>
      <c r="J962" t="s">
        <v>23</v>
      </c>
      <c r="K962" t="s">
        <v>24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30</v>
      </c>
      <c r="S962" t="s">
        <v>2037</v>
      </c>
      <c r="T962" t="s">
        <v>2038</v>
      </c>
    </row>
    <row r="963" spans="1:20" x14ac:dyDescent="0.35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5">
        <f t="shared" si="60"/>
        <v>1.1929824561403508</v>
      </c>
      <c r="G963" s="4" t="s">
        <v>22</v>
      </c>
      <c r="H963">
        <v>155</v>
      </c>
      <c r="I963" s="6">
        <f t="shared" ref="I963:I1001" si="61">IFERROR(E963/H963,0)</f>
        <v>43.87096774193548</v>
      </c>
      <c r="J963" t="s">
        <v>23</v>
      </c>
      <c r="K963" t="s">
        <v>24</v>
      </c>
      <c r="L963">
        <v>1297922400</v>
      </c>
      <c r="M963">
        <v>1298268000</v>
      </c>
      <c r="N963" s="9">
        <f t="shared" ref="N963:N1003" si="62">(((L963/60)/60)/24)+DATE(1970,1,1)</f>
        <v>40591.25</v>
      </c>
      <c r="O963" s="9">
        <f t="shared" ref="O963:O1003" si="63">(((M963/60)/60)/24)+DATE(1970,1,1)</f>
        <v>40595.25</v>
      </c>
      <c r="P963" t="b">
        <v>0</v>
      </c>
      <c r="Q963" t="b">
        <v>0</v>
      </c>
      <c r="R963" t="s">
        <v>208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5">
        <f t="shared" si="60"/>
        <v>2.9602777777777778</v>
      </c>
      <c r="G964" s="4" t="s">
        <v>22</v>
      </c>
      <c r="H964">
        <v>266</v>
      </c>
      <c r="I964" s="6">
        <f t="shared" si="61"/>
        <v>40.063909774436091</v>
      </c>
      <c r="J964" t="s">
        <v>23</v>
      </c>
      <c r="K964" t="s">
        <v>24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19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5">
        <f t="shared" si="60"/>
        <v>0.84694915254237291</v>
      </c>
      <c r="G965" s="4" t="s">
        <v>16</v>
      </c>
      <c r="H965">
        <v>114</v>
      </c>
      <c r="I965" s="6">
        <f t="shared" si="61"/>
        <v>43.833333333333336</v>
      </c>
      <c r="J965" t="s">
        <v>109</v>
      </c>
      <c r="K965" t="s">
        <v>110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124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5">
        <f t="shared" si="60"/>
        <v>3.5578378378378379</v>
      </c>
      <c r="G966" s="4" t="s">
        <v>22</v>
      </c>
      <c r="H966">
        <v>155</v>
      </c>
      <c r="I966" s="6">
        <f t="shared" si="61"/>
        <v>84.92903225806451</v>
      </c>
      <c r="J966" t="s">
        <v>23</v>
      </c>
      <c r="K966" t="s">
        <v>24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35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5">
        <f t="shared" si="60"/>
        <v>3.8640909090909092</v>
      </c>
      <c r="G967" s="4" t="s">
        <v>22</v>
      </c>
      <c r="H967">
        <v>207</v>
      </c>
      <c r="I967" s="6">
        <f t="shared" si="61"/>
        <v>41.067632850241544</v>
      </c>
      <c r="J967" t="s">
        <v>42</v>
      </c>
      <c r="K967" t="s">
        <v>43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25</v>
      </c>
      <c r="S967" t="s">
        <v>2035</v>
      </c>
      <c r="T967" t="s">
        <v>2036</v>
      </c>
    </row>
    <row r="968" spans="1:20" x14ac:dyDescent="0.35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5">
        <f t="shared" si="60"/>
        <v>7.9223529411764702</v>
      </c>
      <c r="G968" s="4" t="s">
        <v>22</v>
      </c>
      <c r="H968">
        <v>245</v>
      </c>
      <c r="I968" s="6">
        <f t="shared" si="61"/>
        <v>54.971428571428568</v>
      </c>
      <c r="J968" t="s">
        <v>23</v>
      </c>
      <c r="K968" t="s">
        <v>24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35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5">
        <f t="shared" si="60"/>
        <v>1.3703393665158372</v>
      </c>
      <c r="G969" s="4" t="s">
        <v>22</v>
      </c>
      <c r="H969">
        <v>1573</v>
      </c>
      <c r="I969" s="6">
        <f t="shared" si="61"/>
        <v>77.010807374443743</v>
      </c>
      <c r="J969" t="s">
        <v>23</v>
      </c>
      <c r="K969" t="s">
        <v>24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321</v>
      </c>
      <c r="S969" t="s">
        <v>2035</v>
      </c>
      <c r="T969" t="s">
        <v>2062</v>
      </c>
    </row>
    <row r="970" spans="1:20" ht="29" x14ac:dyDescent="0.35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5">
        <f t="shared" si="60"/>
        <v>3.3820833333333336</v>
      </c>
      <c r="G970" s="4" t="s">
        <v>22</v>
      </c>
      <c r="H970">
        <v>114</v>
      </c>
      <c r="I970" s="6">
        <f t="shared" si="61"/>
        <v>71.201754385964918</v>
      </c>
      <c r="J970" t="s">
        <v>23</v>
      </c>
      <c r="K970" t="s">
        <v>24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19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5">
        <f t="shared" si="60"/>
        <v>1.0822784810126582</v>
      </c>
      <c r="G971" s="4" t="s">
        <v>22</v>
      </c>
      <c r="H971">
        <v>93</v>
      </c>
      <c r="I971" s="6">
        <f t="shared" si="61"/>
        <v>91.935483870967744</v>
      </c>
      <c r="J971" t="s">
        <v>23</v>
      </c>
      <c r="K971" t="s">
        <v>24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35</v>
      </c>
      <c r="S971" t="s">
        <v>2039</v>
      </c>
      <c r="T971" t="s">
        <v>2040</v>
      </c>
    </row>
    <row r="972" spans="1:20" x14ac:dyDescent="0.35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5">
        <f t="shared" si="60"/>
        <v>0.60757639620653314</v>
      </c>
      <c r="G972" s="4" t="s">
        <v>16</v>
      </c>
      <c r="H972">
        <v>594</v>
      </c>
      <c r="I972" s="6">
        <f t="shared" si="61"/>
        <v>97.069023569023571</v>
      </c>
      <c r="J972" t="s">
        <v>23</v>
      </c>
      <c r="K972" t="s">
        <v>24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35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5">
        <f t="shared" si="60"/>
        <v>0.27725490196078434</v>
      </c>
      <c r="G973" s="4" t="s">
        <v>16</v>
      </c>
      <c r="H973">
        <v>24</v>
      </c>
      <c r="I973" s="6">
        <f t="shared" si="61"/>
        <v>58.916666666666664</v>
      </c>
      <c r="J973" t="s">
        <v>23</v>
      </c>
      <c r="K973" t="s">
        <v>24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271</v>
      </c>
      <c r="S973" t="s">
        <v>2041</v>
      </c>
      <c r="T973" t="s">
        <v>2060</v>
      </c>
    </row>
    <row r="974" spans="1:20" x14ac:dyDescent="0.35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5">
        <f t="shared" si="60"/>
        <v>2.283934426229508</v>
      </c>
      <c r="G974" s="4" t="s">
        <v>22</v>
      </c>
      <c r="H974">
        <v>1681</v>
      </c>
      <c r="I974" s="6">
        <f t="shared" si="61"/>
        <v>58.015466983938133</v>
      </c>
      <c r="J974" t="s">
        <v>23</v>
      </c>
      <c r="K974" t="s">
        <v>24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30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5">
        <f t="shared" si="60"/>
        <v>0.21615194054500414</v>
      </c>
      <c r="G975" s="4" t="s">
        <v>16</v>
      </c>
      <c r="H975">
        <v>252</v>
      </c>
      <c r="I975" s="6">
        <f t="shared" si="61"/>
        <v>103.87301587301587</v>
      </c>
      <c r="J975" t="s">
        <v>23</v>
      </c>
      <c r="K975" t="s">
        <v>24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35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5">
        <f t="shared" si="60"/>
        <v>3.73875</v>
      </c>
      <c r="G976" s="4" t="s">
        <v>22</v>
      </c>
      <c r="H976">
        <v>32</v>
      </c>
      <c r="I976" s="6">
        <f t="shared" si="61"/>
        <v>93.46875</v>
      </c>
      <c r="J976" t="s">
        <v>23</v>
      </c>
      <c r="K976" t="s">
        <v>24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62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5">
        <f t="shared" si="60"/>
        <v>1.5492592592592593</v>
      </c>
      <c r="G977" s="4" t="s">
        <v>22</v>
      </c>
      <c r="H977">
        <v>135</v>
      </c>
      <c r="I977" s="6">
        <f t="shared" si="61"/>
        <v>61.970370370370368</v>
      </c>
      <c r="J977" t="s">
        <v>23</v>
      </c>
      <c r="K977" t="s">
        <v>24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35</v>
      </c>
      <c r="S977" t="s">
        <v>2039</v>
      </c>
      <c r="T977" t="s">
        <v>2040</v>
      </c>
    </row>
    <row r="978" spans="1:20" ht="29" x14ac:dyDescent="0.35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5">
        <f t="shared" si="60"/>
        <v>3.2214999999999998</v>
      </c>
      <c r="G978" s="4" t="s">
        <v>22</v>
      </c>
      <c r="H978">
        <v>140</v>
      </c>
      <c r="I978" s="6">
        <f t="shared" si="61"/>
        <v>92.042857142857144</v>
      </c>
      <c r="J978" t="s">
        <v>23</v>
      </c>
      <c r="K978" t="s">
        <v>24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35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5">
        <f t="shared" si="60"/>
        <v>0.73957142857142855</v>
      </c>
      <c r="G979" s="4" t="s">
        <v>16</v>
      </c>
      <c r="H979">
        <v>67</v>
      </c>
      <c r="I979" s="6">
        <f t="shared" si="61"/>
        <v>77.268656716417908</v>
      </c>
      <c r="J979" t="s">
        <v>23</v>
      </c>
      <c r="K979" t="s">
        <v>24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19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5">
        <f t="shared" si="60"/>
        <v>8.641</v>
      </c>
      <c r="G980" s="4" t="s">
        <v>22</v>
      </c>
      <c r="H980">
        <v>92</v>
      </c>
      <c r="I980" s="6">
        <f t="shared" si="61"/>
        <v>93.923913043478265</v>
      </c>
      <c r="J980" t="s">
        <v>23</v>
      </c>
      <c r="K980" t="s">
        <v>24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91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5">
        <f t="shared" si="60"/>
        <v>1.432624584717608</v>
      </c>
      <c r="G981" s="4" t="s">
        <v>22</v>
      </c>
      <c r="H981">
        <v>1015</v>
      </c>
      <c r="I981" s="6">
        <f t="shared" si="61"/>
        <v>84.969458128078813</v>
      </c>
      <c r="J981" t="s">
        <v>42</v>
      </c>
      <c r="K981" t="s">
        <v>43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35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5">
        <f t="shared" si="60"/>
        <v>0.40281762295081969</v>
      </c>
      <c r="G982" s="4" t="s">
        <v>16</v>
      </c>
      <c r="H982">
        <v>742</v>
      </c>
      <c r="I982" s="6">
        <f t="shared" si="61"/>
        <v>105.97035040431267</v>
      </c>
      <c r="J982" t="s">
        <v>23</v>
      </c>
      <c r="K982" t="s">
        <v>24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70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5">
        <f t="shared" si="60"/>
        <v>1.7822388059701493</v>
      </c>
      <c r="G983" s="4" t="s">
        <v>22</v>
      </c>
      <c r="H983">
        <v>323</v>
      </c>
      <c r="I983" s="6">
        <f t="shared" si="61"/>
        <v>36.969040247678016</v>
      </c>
      <c r="J983" t="s">
        <v>23</v>
      </c>
      <c r="K983" t="s">
        <v>24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30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5">
        <f t="shared" si="60"/>
        <v>0.84930555555555554</v>
      </c>
      <c r="G984" s="4" t="s">
        <v>16</v>
      </c>
      <c r="H984">
        <v>75</v>
      </c>
      <c r="I984" s="6">
        <f t="shared" si="61"/>
        <v>81.533333333333331</v>
      </c>
      <c r="J984" t="s">
        <v>23</v>
      </c>
      <c r="K984" t="s">
        <v>24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44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5">
        <f t="shared" si="60"/>
        <v>1.4593648334624323</v>
      </c>
      <c r="G985" s="4" t="s">
        <v>22</v>
      </c>
      <c r="H985">
        <v>2326</v>
      </c>
      <c r="I985" s="6">
        <f t="shared" si="61"/>
        <v>80.999140154772135</v>
      </c>
      <c r="J985" t="s">
        <v>23</v>
      </c>
      <c r="K985" t="s">
        <v>24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44</v>
      </c>
      <c r="S985" t="s">
        <v>2041</v>
      </c>
      <c r="T985" t="s">
        <v>2042</v>
      </c>
    </row>
    <row r="986" spans="1:20" x14ac:dyDescent="0.35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5">
        <f t="shared" si="60"/>
        <v>1.5246153846153847</v>
      </c>
      <c r="G986" s="4" t="s">
        <v>22</v>
      </c>
      <c r="H986">
        <v>381</v>
      </c>
      <c r="I986" s="6">
        <f t="shared" si="61"/>
        <v>26.010498687664043</v>
      </c>
      <c r="J986" t="s">
        <v>23</v>
      </c>
      <c r="K986" t="s">
        <v>24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35</v>
      </c>
      <c r="S986" t="s">
        <v>2039</v>
      </c>
      <c r="T986" t="s">
        <v>2040</v>
      </c>
    </row>
    <row r="987" spans="1:20" x14ac:dyDescent="0.35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5">
        <f t="shared" si="60"/>
        <v>0.67129542790152408</v>
      </c>
      <c r="G987" s="4" t="s">
        <v>16</v>
      </c>
      <c r="H987">
        <v>4405</v>
      </c>
      <c r="I987" s="6">
        <f t="shared" si="61"/>
        <v>25.998410896708286</v>
      </c>
      <c r="J987" t="s">
        <v>23</v>
      </c>
      <c r="K987" t="s">
        <v>24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25</v>
      </c>
      <c r="S987" t="s">
        <v>2035</v>
      </c>
      <c r="T987" t="s">
        <v>2036</v>
      </c>
    </row>
    <row r="988" spans="1:20" x14ac:dyDescent="0.35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5">
        <f t="shared" si="60"/>
        <v>0.40307692307692305</v>
      </c>
      <c r="G988" s="4" t="s">
        <v>16</v>
      </c>
      <c r="H988">
        <v>92</v>
      </c>
      <c r="I988" s="6">
        <f t="shared" si="61"/>
        <v>34.173913043478258</v>
      </c>
      <c r="J988" t="s">
        <v>23</v>
      </c>
      <c r="K988" t="s">
        <v>24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25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5">
        <f t="shared" si="60"/>
        <v>2.1679032258064517</v>
      </c>
      <c r="G989" s="4" t="s">
        <v>22</v>
      </c>
      <c r="H989">
        <v>480</v>
      </c>
      <c r="I989" s="6">
        <f t="shared" si="61"/>
        <v>28.002083333333335</v>
      </c>
      <c r="J989" t="s">
        <v>23</v>
      </c>
      <c r="K989" t="s">
        <v>24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44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5">
        <f t="shared" si="60"/>
        <v>0.52117021276595743</v>
      </c>
      <c r="G990" s="4" t="s">
        <v>16</v>
      </c>
      <c r="H990">
        <v>64</v>
      </c>
      <c r="I990" s="6">
        <f t="shared" si="61"/>
        <v>76.546875</v>
      </c>
      <c r="J990" t="s">
        <v>23</v>
      </c>
      <c r="K990" t="s">
        <v>24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135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5">
        <f t="shared" si="60"/>
        <v>4.9958333333333336</v>
      </c>
      <c r="G991" s="4" t="s">
        <v>22</v>
      </c>
      <c r="H991">
        <v>226</v>
      </c>
      <c r="I991" s="6">
        <f t="shared" si="61"/>
        <v>53.053097345132741</v>
      </c>
      <c r="J991" t="s">
        <v>23</v>
      </c>
      <c r="K991" t="s">
        <v>24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208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5">
        <f t="shared" si="60"/>
        <v>0.87679487179487181</v>
      </c>
      <c r="G992" s="4" t="s">
        <v>16</v>
      </c>
      <c r="H992">
        <v>64</v>
      </c>
      <c r="I992" s="6">
        <f t="shared" si="61"/>
        <v>106.859375</v>
      </c>
      <c r="J992" t="s">
        <v>23</v>
      </c>
      <c r="K992" t="s">
        <v>24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55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5">
        <f t="shared" si="60"/>
        <v>1.131734693877551</v>
      </c>
      <c r="G993" s="4" t="s">
        <v>22</v>
      </c>
      <c r="H993">
        <v>241</v>
      </c>
      <c r="I993" s="6">
        <f t="shared" si="61"/>
        <v>46.020746887966808</v>
      </c>
      <c r="J993" t="s">
        <v>23</v>
      </c>
      <c r="K993" t="s">
        <v>24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25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5">
        <f t="shared" si="60"/>
        <v>4.2654838709677421</v>
      </c>
      <c r="G994" s="4" t="s">
        <v>22</v>
      </c>
      <c r="H994">
        <v>132</v>
      </c>
      <c r="I994" s="6">
        <f t="shared" si="61"/>
        <v>100.17424242424242</v>
      </c>
      <c r="J994" t="s">
        <v>23</v>
      </c>
      <c r="K994" t="s">
        <v>24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55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5">
        <f t="shared" si="60"/>
        <v>0.77632653061224488</v>
      </c>
      <c r="G995" s="4" t="s">
        <v>76</v>
      </c>
      <c r="H995">
        <v>75</v>
      </c>
      <c r="I995" s="6">
        <f t="shared" si="61"/>
        <v>101.44</v>
      </c>
      <c r="J995" t="s">
        <v>109</v>
      </c>
      <c r="K995" t="s">
        <v>110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124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5">
        <f t="shared" si="60"/>
        <v>0.52496810772501767</v>
      </c>
      <c r="G996" s="4" t="s">
        <v>16</v>
      </c>
      <c r="H996">
        <v>842</v>
      </c>
      <c r="I996" s="6">
        <f t="shared" si="61"/>
        <v>87.972684085510693</v>
      </c>
      <c r="J996" t="s">
        <v>23</v>
      </c>
      <c r="K996" t="s">
        <v>24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208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5">
        <f t="shared" si="60"/>
        <v>1.5746762589928058</v>
      </c>
      <c r="G997" s="4" t="s">
        <v>22</v>
      </c>
      <c r="H997">
        <v>2043</v>
      </c>
      <c r="I997" s="6">
        <f t="shared" si="61"/>
        <v>74.995594713656388</v>
      </c>
      <c r="J997" t="s">
        <v>23</v>
      </c>
      <c r="K997" t="s">
        <v>24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19</v>
      </c>
      <c r="S997" t="s">
        <v>2033</v>
      </c>
      <c r="T997" t="s">
        <v>2034</v>
      </c>
    </row>
    <row r="998" spans="1:20" ht="29" x14ac:dyDescent="0.35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5">
        <f t="shared" si="60"/>
        <v>0.72939393939393937</v>
      </c>
      <c r="G998" s="4" t="s">
        <v>16</v>
      </c>
      <c r="H998">
        <v>112</v>
      </c>
      <c r="I998" s="6">
        <f t="shared" si="61"/>
        <v>42.982142857142854</v>
      </c>
      <c r="J998" t="s">
        <v>23</v>
      </c>
      <c r="K998" t="s">
        <v>24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35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5">
        <f t="shared" si="60"/>
        <v>0.60565789473684206</v>
      </c>
      <c r="G999" s="4" t="s">
        <v>76</v>
      </c>
      <c r="H999">
        <v>139</v>
      </c>
      <c r="I999" s="6">
        <f t="shared" si="61"/>
        <v>33.115107913669064</v>
      </c>
      <c r="J999" t="s">
        <v>109</v>
      </c>
      <c r="K999" t="s">
        <v>110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35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5">
        <f t="shared" si="60"/>
        <v>0.5679129129129129</v>
      </c>
      <c r="G1000" s="4" t="s">
        <v>16</v>
      </c>
      <c r="H1000">
        <v>374</v>
      </c>
      <c r="I1000" s="6">
        <f t="shared" si="61"/>
        <v>101.13101604278074</v>
      </c>
      <c r="J1000" t="s">
        <v>23</v>
      </c>
      <c r="K1000" t="s">
        <v>24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62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5">
        <f t="shared" si="60"/>
        <v>0.56542754275427543</v>
      </c>
      <c r="G1001" s="4" t="s">
        <v>76</v>
      </c>
      <c r="H1001">
        <v>1122</v>
      </c>
      <c r="I1001" s="6">
        <f t="shared" si="61"/>
        <v>55.98841354723708</v>
      </c>
      <c r="J1001" t="s">
        <v>23</v>
      </c>
      <c r="K1001" t="s">
        <v>24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19</v>
      </c>
      <c r="S1001" t="s">
        <v>2033</v>
      </c>
      <c r="T1001" t="s">
        <v>2034</v>
      </c>
    </row>
    <row r="1002" spans="1:20" x14ac:dyDescent="0.35">
      <c r="G1002" s="4"/>
      <c r="N1002" s="9">
        <f t="shared" si="62"/>
        <v>25569</v>
      </c>
      <c r="O1002" s="9">
        <f t="shared" si="63"/>
        <v>25569</v>
      </c>
    </row>
    <row r="1003" spans="1:20" x14ac:dyDescent="0.35">
      <c r="G1003" s="4"/>
      <c r="N1003" s="9">
        <f t="shared" si="62"/>
        <v>25569</v>
      </c>
      <c r="O1003" s="9">
        <f t="shared" si="63"/>
        <v>25569</v>
      </c>
    </row>
  </sheetData>
  <autoFilter ref="A1:T1003" xr:uid="{3C0513C2-104C-4773-9004-5AA1BBAAC42F}"/>
  <conditionalFormatting sqref="G2:G1003">
    <cfRule type="cellIs" dxfId="11" priority="9" operator="equal">
      <formula>"successful"</formula>
    </cfRule>
    <cfRule type="cellIs" dxfId="10" priority="11" operator="equal">
      <formula>"failed"</formula>
    </cfRule>
  </conditionalFormatting>
  <conditionalFormatting sqref="G2:G1002">
    <cfRule type="cellIs" dxfId="9" priority="5" operator="equal">
      <formula>"canceled"</formula>
    </cfRule>
    <cfRule type="cellIs" dxfId="8" priority="6" operator="equal">
      <formula>"live"</formula>
    </cfRule>
  </conditionalFormatting>
  <conditionalFormatting sqref="F2:F1001">
    <cfRule type="colorScale" priority="12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2428-6E46-4586-B80F-A42E97372DD0}">
  <dimension ref="A1:F14"/>
  <sheetViews>
    <sheetView zoomScale="80" workbookViewId="0">
      <selection activeCell="G27" sqref="G27"/>
    </sheetView>
  </sheetViews>
  <sheetFormatPr defaultRowHeight="14.5" x14ac:dyDescent="0.35"/>
  <cols>
    <col min="1" max="1" width="16.7265625" bestFit="1" customWidth="1"/>
    <col min="2" max="2" width="17.36328125" bestFit="1" customWidth="1"/>
    <col min="3" max="3" width="5.7265625" bestFit="1" customWidth="1"/>
    <col min="4" max="4" width="4" bestFit="1" customWidth="1"/>
    <col min="5" max="5" width="9.36328125" bestFit="1" customWidth="1"/>
    <col min="6" max="6" width="10.90625" bestFit="1" customWidth="1"/>
  </cols>
  <sheetData>
    <row r="1" spans="1:6" x14ac:dyDescent="0.35">
      <c r="A1" s="7" t="s">
        <v>7</v>
      </c>
      <c r="B1" t="s">
        <v>2068</v>
      </c>
    </row>
    <row r="3" spans="1:6" x14ac:dyDescent="0.35">
      <c r="A3" s="7" t="s">
        <v>2070</v>
      </c>
      <c r="B3" s="7" t="s">
        <v>2069</v>
      </c>
    </row>
    <row r="4" spans="1:6" x14ac:dyDescent="0.35">
      <c r="A4" s="7" t="s">
        <v>2066</v>
      </c>
      <c r="B4" t="s">
        <v>76</v>
      </c>
      <c r="C4" t="s">
        <v>16</v>
      </c>
      <c r="D4" t="s">
        <v>49</v>
      </c>
      <c r="E4" t="s">
        <v>22</v>
      </c>
      <c r="F4" t="s">
        <v>2067</v>
      </c>
    </row>
    <row r="5" spans="1:6" x14ac:dyDescent="0.3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2064</v>
      </c>
      <c r="E8">
        <v>4</v>
      </c>
      <c r="F8">
        <v>4</v>
      </c>
    </row>
    <row r="9" spans="1:6" x14ac:dyDescent="0.3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5E45-B675-47B1-9CD3-DB3F1728391F}">
  <dimension ref="A1:F30"/>
  <sheetViews>
    <sheetView topLeftCell="A2" zoomScale="85" zoomScaleNormal="85" workbookViewId="0">
      <selection activeCell="I34" sqref="I34"/>
    </sheetView>
  </sheetViews>
  <sheetFormatPr defaultRowHeight="14.5" x14ac:dyDescent="0.35"/>
  <cols>
    <col min="1" max="1" width="17.1796875" bestFit="1" customWidth="1"/>
    <col min="2" max="2" width="15.81640625" bestFit="1" customWidth="1"/>
    <col min="3" max="3" width="5.7265625" bestFit="1" customWidth="1"/>
    <col min="4" max="4" width="4.08984375" bestFit="1" customWidth="1"/>
    <col min="5" max="5" width="9.6328125" bestFit="1" customWidth="1"/>
    <col min="6" max="6" width="10.81640625" bestFit="1" customWidth="1"/>
  </cols>
  <sheetData>
    <row r="1" spans="1:6" x14ac:dyDescent="0.35">
      <c r="A1" s="7" t="s">
        <v>7</v>
      </c>
      <c r="B1" t="s">
        <v>2068</v>
      </c>
    </row>
    <row r="2" spans="1:6" x14ac:dyDescent="0.35">
      <c r="A2" s="7" t="s">
        <v>2031</v>
      </c>
      <c r="B2" t="s">
        <v>2068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2066</v>
      </c>
      <c r="B5" t="s">
        <v>76</v>
      </c>
      <c r="C5" t="s">
        <v>16</v>
      </c>
      <c r="D5" t="s">
        <v>49</v>
      </c>
      <c r="E5" t="s">
        <v>22</v>
      </c>
      <c r="F5" t="s">
        <v>2067</v>
      </c>
    </row>
    <row r="6" spans="1:6" x14ac:dyDescent="0.3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2065</v>
      </c>
      <c r="E7">
        <v>4</v>
      </c>
      <c r="F7">
        <v>4</v>
      </c>
    </row>
    <row r="8" spans="1:6" x14ac:dyDescent="0.3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2043</v>
      </c>
      <c r="C10">
        <v>8</v>
      </c>
      <c r="E10">
        <v>10</v>
      </c>
      <c r="F10">
        <v>18</v>
      </c>
    </row>
    <row r="11" spans="1:6" x14ac:dyDescent="0.3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2057</v>
      </c>
      <c r="C15">
        <v>3</v>
      </c>
      <c r="E15">
        <v>4</v>
      </c>
      <c r="F15">
        <v>7</v>
      </c>
    </row>
    <row r="16" spans="1:6" x14ac:dyDescent="0.3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2056</v>
      </c>
      <c r="C20">
        <v>4</v>
      </c>
      <c r="E20">
        <v>4</v>
      </c>
      <c r="F20">
        <v>8</v>
      </c>
    </row>
    <row r="21" spans="1:6" x14ac:dyDescent="0.3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2063</v>
      </c>
      <c r="C22">
        <v>9</v>
      </c>
      <c r="E22">
        <v>5</v>
      </c>
      <c r="F22">
        <v>14</v>
      </c>
    </row>
    <row r="23" spans="1:6" x14ac:dyDescent="0.3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2059</v>
      </c>
      <c r="C25">
        <v>7</v>
      </c>
      <c r="E25">
        <v>14</v>
      </c>
      <c r="F25">
        <v>21</v>
      </c>
    </row>
    <row r="26" spans="1:6" x14ac:dyDescent="0.3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2062</v>
      </c>
      <c r="E29">
        <v>3</v>
      </c>
      <c r="F29">
        <v>3</v>
      </c>
    </row>
    <row r="30" spans="1:6" x14ac:dyDescent="0.3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74D8-0EBE-496E-B050-148324CDF1DA}">
  <dimension ref="A1:E18"/>
  <sheetViews>
    <sheetView zoomScale="84" workbookViewId="0">
      <selection activeCell="B20" sqref="B20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9.1796875" bestFit="1" customWidth="1"/>
    <col min="5" max="6" width="10.7265625" bestFit="1" customWidth="1"/>
  </cols>
  <sheetData>
    <row r="1" spans="1:5" x14ac:dyDescent="0.35">
      <c r="A1" s="7" t="s">
        <v>2031</v>
      </c>
      <c r="B1" t="s">
        <v>2068</v>
      </c>
    </row>
    <row r="2" spans="1:5" x14ac:dyDescent="0.35">
      <c r="A2" s="7" t="s">
        <v>2085</v>
      </c>
      <c r="B2" t="s">
        <v>2068</v>
      </c>
    </row>
    <row r="4" spans="1:5" x14ac:dyDescent="0.35">
      <c r="A4" s="7" t="s">
        <v>2070</v>
      </c>
      <c r="B4" s="7" t="s">
        <v>2069</v>
      </c>
    </row>
    <row r="5" spans="1:5" x14ac:dyDescent="0.35">
      <c r="A5" s="7" t="s">
        <v>2066</v>
      </c>
      <c r="B5" t="s">
        <v>76</v>
      </c>
      <c r="C5" t="s">
        <v>16</v>
      </c>
      <c r="D5" t="s">
        <v>22</v>
      </c>
      <c r="E5" t="s">
        <v>2067</v>
      </c>
    </row>
    <row r="6" spans="1:5" x14ac:dyDescent="0.3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DAD2-B3FF-4300-99E9-A6381E550DDD}">
  <dimension ref="A1:H13"/>
  <sheetViews>
    <sheetView zoomScale="59" workbookViewId="0">
      <selection activeCell="F38" sqref="F38"/>
    </sheetView>
  </sheetViews>
  <sheetFormatPr defaultRowHeight="14.5" x14ac:dyDescent="0.35"/>
  <cols>
    <col min="1" max="1" width="14.26953125" customWidth="1"/>
    <col min="2" max="2" width="16.453125" customWidth="1"/>
    <col min="3" max="3" width="13.453125" customWidth="1"/>
    <col min="4" max="4" width="16.26953125" customWidth="1"/>
    <col min="5" max="5" width="14.54296875" customWidth="1"/>
    <col min="6" max="6" width="20.6328125" customWidth="1"/>
    <col min="7" max="7" width="16.08984375" customWidth="1"/>
    <col min="8" max="8" width="18.81640625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2093</v>
      </c>
      <c r="H1" t="s">
        <v>2092</v>
      </c>
    </row>
    <row r="2" spans="1:8" x14ac:dyDescent="0.35">
      <c r="A2" t="s">
        <v>2094</v>
      </c>
      <c r="B2">
        <f>COUNTIFS(Sheet1!D:D,"&lt; 1000",Sheet1!G:G,"successful")</f>
        <v>30</v>
      </c>
      <c r="C2">
        <f>COUNTIFS(Sheet1!D:D,"&lt; 1000",Sheet1!G:G,"failed")</f>
        <v>20</v>
      </c>
      <c r="D2">
        <f>COUNTIFS(Sheet1!D:D,"&lt; 1000",Sheet1!G:G,"canceled")</f>
        <v>1</v>
      </c>
      <c r="E2">
        <f>SUM(B2,C2,D2)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2095</v>
      </c>
      <c r="B3">
        <f>COUNTIFS(Sheet1!D:D,"&gt;=1000",Sheet1!D:D,"&lt;4999",Sheet1!G:G,"successful")</f>
        <v>191</v>
      </c>
      <c r="C3">
        <f>COUNTIFS(Sheet1!D:D,"&gt;=1000",Sheet1!D:D,"&lt;4999",Sheet1!G:G,"failed")</f>
        <v>38</v>
      </c>
      <c r="D3">
        <f>COUNTIFS(Sheet1!D:D,"&gt;=1000",Sheet1!D:D,"&lt;4999",Sheet1!G:G,"canceled")</f>
        <v>2</v>
      </c>
      <c r="E3">
        <f t="shared" ref="E3:E11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2104</v>
      </c>
      <c r="B4">
        <f>COUNTIFS(Sheet1!D:D,"&gt;=5000",Sheet1!D:D,"&lt;9999",Sheet1!G:G,"successful")</f>
        <v>164</v>
      </c>
      <c r="C4">
        <f>COUNTIFS(Sheet1!D:D,"&gt;=5000",Sheet1!D:D,"&lt;9999",Sheet1!G:G,"failed")</f>
        <v>126</v>
      </c>
      <c r="D4">
        <f>COUNTIFS(Sheet1!D:D,"&gt;=5000",Sheet1!D:D,"&lt;9999",Sheet1!G:G,"canceled")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2105</v>
      </c>
      <c r="B5">
        <f>COUNTIFS(Sheet1!D:D,"&gt;=10000",Sheet1!D:D,"&lt;14999",Sheet1!G:G,"successful")</f>
        <v>4</v>
      </c>
      <c r="C5">
        <f>COUNTIFS(Sheet1!D:D,"&gt;=10000",Sheet1!D:D,"&lt;14999",Sheet1!G:G,"failed")</f>
        <v>5</v>
      </c>
      <c r="D5">
        <f>COUNTIFS(Sheet1!D:D,"&gt;=10000",Sheet1!D:D,"&lt;14999",Sheet1!G:G,"canceled")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2096</v>
      </c>
      <c r="B6">
        <f>COUNTIFS(Sheet1!D:D,"&gt;=15000",Sheet1!D:D,"&lt;19999",Sheet1!G:G,"successful")</f>
        <v>10</v>
      </c>
      <c r="C6">
        <f>COUNTIFS(Sheet1!D:D,"&gt;=15000",Sheet1!D:D,"&lt;19999",Sheet1!G:G,"failed")</f>
        <v>0</v>
      </c>
      <c r="D6">
        <f>COUNTIFS(Sheet1!D:D,"&gt;=15000",Sheet1!D:D,"&lt;19999",Sheet1!G:G,"canceled")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2097</v>
      </c>
      <c r="B7">
        <f>COUNTIFS(Sheet1!D:D,"&gt;=20000",Sheet1!D:D,"&lt;24999",Sheet1!G:G,"successful")</f>
        <v>7</v>
      </c>
      <c r="C7">
        <f>COUNTIFS(Sheet1!D:D,"&gt;=20000",Sheet1!D:D,"&lt;24999",Sheet1!G:G,"failed")</f>
        <v>0</v>
      </c>
      <c r="D7">
        <f>COUNTIFS(Sheet1!D:D,"&gt;=20000",Sheet1!D:D,"&lt;24999",Sheet1!G:G,"canceled")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2098</v>
      </c>
      <c r="B8">
        <f>COUNTIFS(Sheet1!D:D,"&gt;=25000",Sheet1!D:D,"&lt;29999",Sheet1!G:G,"successful")</f>
        <v>11</v>
      </c>
      <c r="C8">
        <f>COUNTIFS(Sheet1!D:D,"&gt;=25000",Sheet1!D:D,"&lt;29999",Sheet1!G:G,"failed")</f>
        <v>3</v>
      </c>
      <c r="D8">
        <f>COUNTIFS(Sheet1!D:D,"&gt;=25000",Sheet1!D:D,"&lt;29999",Sheet1!G:G,"canceled")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2099</v>
      </c>
      <c r="B9">
        <f>COUNTIFS(Sheet1!D:D,"&gt;=30000",Sheet1!D:D,"&lt;34999",Sheet1!G:G,"successful")</f>
        <v>7</v>
      </c>
      <c r="C9">
        <f>COUNTIFS(Sheet1!D:D,"&gt;=30000",Sheet1!D:D,"&lt;34999",Sheet1!G:G,"failed")</f>
        <v>0</v>
      </c>
      <c r="D9">
        <f>COUNTIFS(Sheet1!D:D,"&gt;=30000",Sheet1!D:D,"&lt;34999",Sheet1!G:G,"canceled")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2100</v>
      </c>
      <c r="B10">
        <f>COUNTIFS(Sheet1!D:D,"&gt;=35000",Sheet1!D:D,"&lt;39999",Sheet1!G:G,"successful")</f>
        <v>8</v>
      </c>
      <c r="C10">
        <f>COUNTIFS(Sheet1!D:D,"&gt;=35000",Sheet1!D:D,"&lt;39999",Sheet1!G:G,"failed")</f>
        <v>3</v>
      </c>
      <c r="D10">
        <f>COUNTIFS(Sheet1!D:D,"&gt;=35000",Sheet1!D:D,"&lt;39999",Sheet1!G:G,"canceled")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2101</v>
      </c>
      <c r="B11">
        <f>COUNTIFS(Sheet1!D:D,"&gt;=40000",Sheet1!D:D,"&lt;44999",Sheet1!G:G,"successful")</f>
        <v>11</v>
      </c>
      <c r="C11">
        <f>COUNTIFS(Sheet1!D:D,"&gt;=40000",Sheet1!D:D,"&lt;44999",Sheet1!G:G,"failed")</f>
        <v>3</v>
      </c>
      <c r="D11">
        <f>COUNTIFS(Sheet1!D:D,"&gt;=40000",Sheet1!D:D,"&lt;44999",Sheet1!G:G,"canceled")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2102</v>
      </c>
      <c r="B12">
        <f>COUNTIFS(Sheet1!D:D,"&gt;=45000",Sheet1!D:D,"&lt;49999",Sheet1!G:G,"successful")</f>
        <v>8</v>
      </c>
      <c r="C12">
        <f>COUNTIFS(Sheet1!D:D,"&gt;=45000",Sheet1!D:D,"&lt;49999",Sheet1!G:G,"failed")</f>
        <v>3</v>
      </c>
      <c r="D12">
        <f>COUNTIFS(Sheet1!D:D,"&gt;=45000",Sheet1!D:D,"&lt;49999",Sheet1!G:G,"canceled")</f>
        <v>0</v>
      </c>
      <c r="E12">
        <f t="shared" ref="E12:E13" si="4">SUM(B12:D12)</f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ht="29" x14ac:dyDescent="0.35">
      <c r="A13" s="11" t="s">
        <v>2103</v>
      </c>
      <c r="B13">
        <f>COUNTIFS(Sheet1!D:D,"&gt;=50000",Sheet1!G:G,"successful")</f>
        <v>114</v>
      </c>
      <c r="C13">
        <f>COUNTIFS(Sheet1!D:D,"&gt;=50000",Sheet1!G:G,"failed")</f>
        <v>163</v>
      </c>
      <c r="D13">
        <f>COUNTIFS(Sheet1!D:D,"&gt;=50000",Sheet1!G:G,"canceled")</f>
        <v>28</v>
      </c>
      <c r="E13">
        <f t="shared" si="4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B085-9244-48F9-9DBA-C94779ED23C6}">
  <dimension ref="A1:S566"/>
  <sheetViews>
    <sheetView workbookViewId="0">
      <selection activeCell="E1" sqref="E1"/>
    </sheetView>
  </sheetViews>
  <sheetFormatPr defaultRowHeight="14.5" x14ac:dyDescent="0.35"/>
  <cols>
    <col min="2" max="2" width="17.54296875" customWidth="1"/>
    <col min="4" max="4" width="9" customWidth="1"/>
    <col min="5" max="5" width="15" customWidth="1"/>
    <col min="11" max="11" width="9.81640625" bestFit="1" customWidth="1"/>
    <col min="12" max="12" width="17.1796875" customWidth="1"/>
    <col min="19" max="19" width="17.36328125" customWidth="1"/>
  </cols>
  <sheetData>
    <row r="1" spans="1:19" ht="15.5" x14ac:dyDescent="0.35">
      <c r="A1" s="1" t="s">
        <v>5</v>
      </c>
      <c r="B1" s="1" t="s">
        <v>6</v>
      </c>
      <c r="D1" s="1" t="s">
        <v>5</v>
      </c>
      <c r="E1" s="1" t="s">
        <v>6</v>
      </c>
    </row>
    <row r="2" spans="1:19" x14ac:dyDescent="0.35">
      <c r="A2" s="4" t="s">
        <v>22</v>
      </c>
      <c r="B2">
        <v>158</v>
      </c>
      <c r="D2" s="4" t="s">
        <v>16</v>
      </c>
      <c r="E2">
        <v>0</v>
      </c>
      <c r="G2" s="12" t="s">
        <v>2112</v>
      </c>
      <c r="H2" s="12"/>
      <c r="I2" s="12"/>
      <c r="J2" s="12"/>
      <c r="K2" s="12"/>
      <c r="L2" s="12"/>
      <c r="N2" s="12" t="s">
        <v>2113</v>
      </c>
      <c r="O2" s="12"/>
      <c r="P2" s="12"/>
      <c r="Q2" s="12"/>
      <c r="R2" s="12"/>
      <c r="S2" s="12"/>
    </row>
    <row r="3" spans="1:19" x14ac:dyDescent="0.35">
      <c r="A3" s="4" t="s">
        <v>22</v>
      </c>
      <c r="B3">
        <v>1425</v>
      </c>
      <c r="D3" s="4" t="s">
        <v>16</v>
      </c>
      <c r="E3">
        <v>24</v>
      </c>
      <c r="G3" s="13" t="s">
        <v>2106</v>
      </c>
      <c r="H3" s="13" t="s">
        <v>2107</v>
      </c>
      <c r="I3" s="13" t="s">
        <v>2109</v>
      </c>
      <c r="J3" s="13" t="s">
        <v>2108</v>
      </c>
      <c r="K3" s="13" t="s">
        <v>2110</v>
      </c>
      <c r="L3" s="13" t="s">
        <v>2111</v>
      </c>
      <c r="N3" s="13" t="s">
        <v>2106</v>
      </c>
      <c r="O3" s="13" t="s">
        <v>2107</v>
      </c>
      <c r="P3" s="13" t="s">
        <v>2109</v>
      </c>
      <c r="Q3" s="13" t="s">
        <v>2108</v>
      </c>
      <c r="R3" s="13" t="s">
        <v>2110</v>
      </c>
      <c r="S3" s="13" t="s">
        <v>2111</v>
      </c>
    </row>
    <row r="4" spans="1:19" x14ac:dyDescent="0.35">
      <c r="A4" s="4" t="s">
        <v>22</v>
      </c>
      <c r="B4">
        <v>174</v>
      </c>
      <c r="D4" s="4" t="s">
        <v>16</v>
      </c>
      <c r="E4">
        <v>53</v>
      </c>
      <c r="G4" s="13">
        <f>AVERAGE(B2:B566)</f>
        <v>851.14690265486729</v>
      </c>
      <c r="H4" s="13">
        <f>MEDIAN(B2:B566)</f>
        <v>201</v>
      </c>
      <c r="I4" s="13">
        <f>MIN(B2:B566)</f>
        <v>16</v>
      </c>
      <c r="J4" s="13">
        <f>MAX(B2:B566)</f>
        <v>7295</v>
      </c>
      <c r="K4" s="13">
        <f>_xlfn.VAR.S(B2:B566)</f>
        <v>1606216.5936295739</v>
      </c>
      <c r="L4" s="13">
        <f>_xlfn.STDEV.S(B2:B566)</f>
        <v>1267.366006183523</v>
      </c>
      <c r="N4" s="13">
        <f>AVERAGE(E2:E365)</f>
        <v>585.61538461538464</v>
      </c>
      <c r="O4" s="13">
        <f>MEDIAN(E2:E365)</f>
        <v>114.5</v>
      </c>
      <c r="P4" s="13">
        <f>MIN(E2:E365)</f>
        <v>0</v>
      </c>
      <c r="Q4" s="13">
        <f>MAX(E2:E365)</f>
        <v>6080</v>
      </c>
      <c r="R4" s="13">
        <f>_xlfn.VAR.S(E2:E365)</f>
        <v>924113.45496927318</v>
      </c>
      <c r="S4" s="13">
        <f>_xlfn.STDEV.S(E2:E365)</f>
        <v>961.30819978260524</v>
      </c>
    </row>
    <row r="5" spans="1:19" x14ac:dyDescent="0.35">
      <c r="A5" s="4" t="s">
        <v>22</v>
      </c>
      <c r="B5">
        <v>227</v>
      </c>
      <c r="D5" s="4" t="s">
        <v>16</v>
      </c>
      <c r="E5">
        <v>18</v>
      </c>
    </row>
    <row r="6" spans="1:19" x14ac:dyDescent="0.35">
      <c r="A6" s="4" t="s">
        <v>22</v>
      </c>
      <c r="B6">
        <v>220</v>
      </c>
      <c r="D6" s="4" t="s">
        <v>16</v>
      </c>
      <c r="E6">
        <v>44</v>
      </c>
    </row>
    <row r="7" spans="1:19" x14ac:dyDescent="0.35">
      <c r="A7" s="4" t="s">
        <v>22</v>
      </c>
      <c r="B7">
        <v>98</v>
      </c>
      <c r="D7" s="4" t="s">
        <v>16</v>
      </c>
      <c r="E7">
        <v>27</v>
      </c>
    </row>
    <row r="8" spans="1:19" x14ac:dyDescent="0.35">
      <c r="A8" s="4" t="s">
        <v>22</v>
      </c>
      <c r="B8">
        <v>100</v>
      </c>
      <c r="D8" s="4" t="s">
        <v>16</v>
      </c>
      <c r="E8">
        <v>55</v>
      </c>
    </row>
    <row r="9" spans="1:19" x14ac:dyDescent="0.35">
      <c r="A9" s="4" t="s">
        <v>22</v>
      </c>
      <c r="B9">
        <v>1249</v>
      </c>
      <c r="D9" s="4" t="s">
        <v>16</v>
      </c>
      <c r="E9">
        <v>200</v>
      </c>
    </row>
    <row r="10" spans="1:19" x14ac:dyDescent="0.35">
      <c r="A10" s="4" t="s">
        <v>22</v>
      </c>
      <c r="B10">
        <v>1396</v>
      </c>
      <c r="D10" s="4" t="s">
        <v>16</v>
      </c>
      <c r="E10">
        <v>452</v>
      </c>
    </row>
    <row r="11" spans="1:19" x14ac:dyDescent="0.35">
      <c r="A11" s="4" t="s">
        <v>22</v>
      </c>
      <c r="B11">
        <v>890</v>
      </c>
      <c r="D11" s="4" t="s">
        <v>16</v>
      </c>
      <c r="E11">
        <v>674</v>
      </c>
    </row>
    <row r="12" spans="1:19" x14ac:dyDescent="0.35">
      <c r="A12" s="4" t="s">
        <v>22</v>
      </c>
      <c r="B12">
        <v>142</v>
      </c>
      <c r="D12" s="4" t="s">
        <v>16</v>
      </c>
      <c r="E12">
        <v>558</v>
      </c>
    </row>
    <row r="13" spans="1:19" x14ac:dyDescent="0.35">
      <c r="A13" s="4" t="s">
        <v>22</v>
      </c>
      <c r="B13">
        <v>2673</v>
      </c>
      <c r="D13" s="4" t="s">
        <v>16</v>
      </c>
      <c r="E13">
        <v>15</v>
      </c>
    </row>
    <row r="14" spans="1:19" x14ac:dyDescent="0.35">
      <c r="A14" s="4" t="s">
        <v>22</v>
      </c>
      <c r="B14">
        <v>163</v>
      </c>
      <c r="D14" s="4" t="s">
        <v>16</v>
      </c>
      <c r="E14">
        <v>2307</v>
      </c>
    </row>
    <row r="15" spans="1:19" x14ac:dyDescent="0.35">
      <c r="A15" s="4" t="s">
        <v>22</v>
      </c>
      <c r="B15">
        <v>2220</v>
      </c>
      <c r="D15" s="4" t="s">
        <v>16</v>
      </c>
      <c r="E15">
        <v>88</v>
      </c>
    </row>
    <row r="16" spans="1:19" x14ac:dyDescent="0.35">
      <c r="A16" s="4" t="s">
        <v>22</v>
      </c>
      <c r="B16">
        <v>1606</v>
      </c>
      <c r="D16" s="4" t="s">
        <v>16</v>
      </c>
      <c r="E16">
        <v>48</v>
      </c>
    </row>
    <row r="17" spans="1:5" x14ac:dyDescent="0.35">
      <c r="A17" s="4" t="s">
        <v>22</v>
      </c>
      <c r="B17">
        <v>129</v>
      </c>
      <c r="D17" s="4" t="s">
        <v>16</v>
      </c>
      <c r="E17">
        <v>1</v>
      </c>
    </row>
    <row r="18" spans="1:5" x14ac:dyDescent="0.35">
      <c r="A18" s="4" t="s">
        <v>22</v>
      </c>
      <c r="B18">
        <v>226</v>
      </c>
      <c r="D18" s="4" t="s">
        <v>16</v>
      </c>
      <c r="E18">
        <v>1467</v>
      </c>
    </row>
    <row r="19" spans="1:5" x14ac:dyDescent="0.35">
      <c r="A19" s="4" t="s">
        <v>22</v>
      </c>
      <c r="B19">
        <v>5419</v>
      </c>
      <c r="D19" s="4" t="s">
        <v>16</v>
      </c>
      <c r="E19">
        <v>75</v>
      </c>
    </row>
    <row r="20" spans="1:5" x14ac:dyDescent="0.35">
      <c r="A20" s="4" t="s">
        <v>22</v>
      </c>
      <c r="B20">
        <v>165</v>
      </c>
      <c r="D20" s="4" t="s">
        <v>16</v>
      </c>
      <c r="E20">
        <v>120</v>
      </c>
    </row>
    <row r="21" spans="1:5" x14ac:dyDescent="0.35">
      <c r="A21" s="4" t="s">
        <v>22</v>
      </c>
      <c r="B21">
        <v>1965</v>
      </c>
      <c r="D21" s="4" t="s">
        <v>16</v>
      </c>
      <c r="E21">
        <v>2253</v>
      </c>
    </row>
    <row r="22" spans="1:5" x14ac:dyDescent="0.35">
      <c r="A22" s="4" t="s">
        <v>22</v>
      </c>
      <c r="B22">
        <v>16</v>
      </c>
      <c r="D22" s="4" t="s">
        <v>16</v>
      </c>
      <c r="E22">
        <v>5</v>
      </c>
    </row>
    <row r="23" spans="1:5" x14ac:dyDescent="0.35">
      <c r="A23" s="4" t="s">
        <v>22</v>
      </c>
      <c r="B23">
        <v>107</v>
      </c>
      <c r="D23" s="4" t="s">
        <v>16</v>
      </c>
      <c r="E23">
        <v>38</v>
      </c>
    </row>
    <row r="24" spans="1:5" x14ac:dyDescent="0.35">
      <c r="A24" s="4" t="s">
        <v>22</v>
      </c>
      <c r="B24">
        <v>134</v>
      </c>
      <c r="D24" s="4" t="s">
        <v>16</v>
      </c>
      <c r="E24">
        <v>12</v>
      </c>
    </row>
    <row r="25" spans="1:5" x14ac:dyDescent="0.35">
      <c r="A25" s="4" t="s">
        <v>22</v>
      </c>
      <c r="B25">
        <v>198</v>
      </c>
      <c r="D25" s="4" t="s">
        <v>16</v>
      </c>
      <c r="E25">
        <v>1684</v>
      </c>
    </row>
    <row r="26" spans="1:5" x14ac:dyDescent="0.35">
      <c r="A26" s="4" t="s">
        <v>22</v>
      </c>
      <c r="B26">
        <v>111</v>
      </c>
      <c r="D26" s="4" t="s">
        <v>16</v>
      </c>
      <c r="E26">
        <v>56</v>
      </c>
    </row>
    <row r="27" spans="1:5" x14ac:dyDescent="0.35">
      <c r="A27" s="4" t="s">
        <v>22</v>
      </c>
      <c r="B27">
        <v>222</v>
      </c>
      <c r="D27" s="4" t="s">
        <v>16</v>
      </c>
      <c r="E27">
        <v>838</v>
      </c>
    </row>
    <row r="28" spans="1:5" x14ac:dyDescent="0.35">
      <c r="A28" s="4" t="s">
        <v>22</v>
      </c>
      <c r="B28">
        <v>6212</v>
      </c>
      <c r="D28" s="4" t="s">
        <v>16</v>
      </c>
      <c r="E28">
        <v>1000</v>
      </c>
    </row>
    <row r="29" spans="1:5" x14ac:dyDescent="0.35">
      <c r="A29" s="4" t="s">
        <v>22</v>
      </c>
      <c r="B29">
        <v>98</v>
      </c>
      <c r="D29" s="4" t="s">
        <v>16</v>
      </c>
      <c r="E29">
        <v>1482</v>
      </c>
    </row>
    <row r="30" spans="1:5" x14ac:dyDescent="0.35">
      <c r="A30" s="4" t="s">
        <v>22</v>
      </c>
      <c r="B30">
        <v>92</v>
      </c>
      <c r="D30" s="4" t="s">
        <v>16</v>
      </c>
      <c r="E30">
        <v>106</v>
      </c>
    </row>
    <row r="31" spans="1:5" x14ac:dyDescent="0.35">
      <c r="A31" s="4" t="s">
        <v>22</v>
      </c>
      <c r="B31">
        <v>149</v>
      </c>
      <c r="D31" s="4" t="s">
        <v>16</v>
      </c>
      <c r="E31">
        <v>679</v>
      </c>
    </row>
    <row r="32" spans="1:5" x14ac:dyDescent="0.35">
      <c r="A32" s="4" t="s">
        <v>22</v>
      </c>
      <c r="B32">
        <v>2431</v>
      </c>
      <c r="D32" s="4" t="s">
        <v>16</v>
      </c>
      <c r="E32">
        <v>1220</v>
      </c>
    </row>
    <row r="33" spans="1:5" x14ac:dyDescent="0.35">
      <c r="A33" s="4" t="s">
        <v>22</v>
      </c>
      <c r="B33">
        <v>303</v>
      </c>
      <c r="D33" s="4" t="s">
        <v>16</v>
      </c>
      <c r="E33">
        <v>1</v>
      </c>
    </row>
    <row r="34" spans="1:5" x14ac:dyDescent="0.35">
      <c r="A34" s="4" t="s">
        <v>22</v>
      </c>
      <c r="B34">
        <v>209</v>
      </c>
      <c r="D34" s="4" t="s">
        <v>16</v>
      </c>
      <c r="E34">
        <v>37</v>
      </c>
    </row>
    <row r="35" spans="1:5" x14ac:dyDescent="0.35">
      <c r="A35" s="4" t="s">
        <v>22</v>
      </c>
      <c r="B35">
        <v>131</v>
      </c>
      <c r="D35" s="4" t="s">
        <v>16</v>
      </c>
      <c r="E35">
        <v>60</v>
      </c>
    </row>
    <row r="36" spans="1:5" x14ac:dyDescent="0.35">
      <c r="A36" s="4" t="s">
        <v>22</v>
      </c>
      <c r="B36">
        <v>164</v>
      </c>
      <c r="D36" s="4" t="s">
        <v>16</v>
      </c>
      <c r="E36">
        <v>296</v>
      </c>
    </row>
    <row r="37" spans="1:5" x14ac:dyDescent="0.35">
      <c r="A37" s="4" t="s">
        <v>22</v>
      </c>
      <c r="B37">
        <v>201</v>
      </c>
      <c r="D37" s="4" t="s">
        <v>16</v>
      </c>
      <c r="E37">
        <v>3304</v>
      </c>
    </row>
    <row r="38" spans="1:5" x14ac:dyDescent="0.35">
      <c r="A38" s="4" t="s">
        <v>22</v>
      </c>
      <c r="B38">
        <v>211</v>
      </c>
      <c r="D38" s="4" t="s">
        <v>16</v>
      </c>
      <c r="E38">
        <v>73</v>
      </c>
    </row>
    <row r="39" spans="1:5" x14ac:dyDescent="0.35">
      <c r="A39" s="4" t="s">
        <v>22</v>
      </c>
      <c r="B39">
        <v>128</v>
      </c>
      <c r="D39" s="4" t="s">
        <v>16</v>
      </c>
      <c r="E39">
        <v>3387</v>
      </c>
    </row>
    <row r="40" spans="1:5" x14ac:dyDescent="0.35">
      <c r="A40" s="4" t="s">
        <v>22</v>
      </c>
      <c r="B40">
        <v>1600</v>
      </c>
      <c r="D40" s="4" t="s">
        <v>16</v>
      </c>
      <c r="E40">
        <v>662</v>
      </c>
    </row>
    <row r="41" spans="1:5" x14ac:dyDescent="0.35">
      <c r="A41" s="4" t="s">
        <v>22</v>
      </c>
      <c r="B41">
        <v>249</v>
      </c>
      <c r="D41" s="4" t="s">
        <v>16</v>
      </c>
      <c r="E41">
        <v>774</v>
      </c>
    </row>
    <row r="42" spans="1:5" x14ac:dyDescent="0.35">
      <c r="A42" s="4" t="s">
        <v>22</v>
      </c>
      <c r="B42">
        <v>236</v>
      </c>
      <c r="D42" s="4" t="s">
        <v>16</v>
      </c>
      <c r="E42">
        <v>672</v>
      </c>
    </row>
    <row r="43" spans="1:5" x14ac:dyDescent="0.35">
      <c r="A43" s="4" t="s">
        <v>22</v>
      </c>
      <c r="B43">
        <v>4065</v>
      </c>
      <c r="D43" s="4" t="s">
        <v>16</v>
      </c>
      <c r="E43">
        <v>940</v>
      </c>
    </row>
    <row r="44" spans="1:5" x14ac:dyDescent="0.35">
      <c r="A44" s="4" t="s">
        <v>22</v>
      </c>
      <c r="B44">
        <v>246</v>
      </c>
      <c r="D44" s="4" t="s">
        <v>16</v>
      </c>
      <c r="E44">
        <v>117</v>
      </c>
    </row>
    <row r="45" spans="1:5" x14ac:dyDescent="0.35">
      <c r="A45" s="4" t="s">
        <v>22</v>
      </c>
      <c r="B45">
        <v>2475</v>
      </c>
      <c r="D45" s="4" t="s">
        <v>16</v>
      </c>
      <c r="E45">
        <v>115</v>
      </c>
    </row>
    <row r="46" spans="1:5" x14ac:dyDescent="0.35">
      <c r="A46" s="4" t="s">
        <v>22</v>
      </c>
      <c r="B46">
        <v>76</v>
      </c>
      <c r="D46" s="4" t="s">
        <v>16</v>
      </c>
      <c r="E46">
        <v>326</v>
      </c>
    </row>
    <row r="47" spans="1:5" x14ac:dyDescent="0.35">
      <c r="A47" s="4" t="s">
        <v>22</v>
      </c>
      <c r="B47">
        <v>54</v>
      </c>
      <c r="D47" s="4" t="s">
        <v>16</v>
      </c>
      <c r="E47">
        <v>1</v>
      </c>
    </row>
    <row r="48" spans="1:5" x14ac:dyDescent="0.35">
      <c r="A48" s="4" t="s">
        <v>22</v>
      </c>
      <c r="B48">
        <v>88</v>
      </c>
      <c r="D48" s="4" t="s">
        <v>16</v>
      </c>
      <c r="E48">
        <v>1467</v>
      </c>
    </row>
    <row r="49" spans="1:5" x14ac:dyDescent="0.35">
      <c r="A49" s="4" t="s">
        <v>22</v>
      </c>
      <c r="B49">
        <v>85</v>
      </c>
      <c r="D49" s="4" t="s">
        <v>16</v>
      </c>
      <c r="E49">
        <v>5681</v>
      </c>
    </row>
    <row r="50" spans="1:5" x14ac:dyDescent="0.35">
      <c r="A50" s="4" t="s">
        <v>22</v>
      </c>
      <c r="B50">
        <v>170</v>
      </c>
      <c r="D50" s="4" t="s">
        <v>16</v>
      </c>
      <c r="E50">
        <v>1059</v>
      </c>
    </row>
    <row r="51" spans="1:5" x14ac:dyDescent="0.35">
      <c r="A51" s="4" t="s">
        <v>22</v>
      </c>
      <c r="B51">
        <v>330</v>
      </c>
      <c r="D51" s="4" t="s">
        <v>16</v>
      </c>
      <c r="E51">
        <v>1194</v>
      </c>
    </row>
    <row r="52" spans="1:5" x14ac:dyDescent="0.35">
      <c r="A52" s="4" t="s">
        <v>22</v>
      </c>
      <c r="B52">
        <v>127</v>
      </c>
      <c r="D52" s="4" t="s">
        <v>16</v>
      </c>
      <c r="E52">
        <v>30</v>
      </c>
    </row>
    <row r="53" spans="1:5" x14ac:dyDescent="0.35">
      <c r="A53" s="4" t="s">
        <v>22</v>
      </c>
      <c r="B53">
        <v>411</v>
      </c>
      <c r="D53" s="4" t="s">
        <v>16</v>
      </c>
      <c r="E53">
        <v>75</v>
      </c>
    </row>
    <row r="54" spans="1:5" x14ac:dyDescent="0.35">
      <c r="A54" s="4" t="s">
        <v>22</v>
      </c>
      <c r="B54">
        <v>180</v>
      </c>
      <c r="D54" s="4" t="s">
        <v>16</v>
      </c>
      <c r="E54">
        <v>955</v>
      </c>
    </row>
    <row r="55" spans="1:5" x14ac:dyDescent="0.35">
      <c r="A55" s="4" t="s">
        <v>22</v>
      </c>
      <c r="B55">
        <v>374</v>
      </c>
      <c r="D55" s="4" t="s">
        <v>16</v>
      </c>
      <c r="E55">
        <v>67</v>
      </c>
    </row>
    <row r="56" spans="1:5" x14ac:dyDescent="0.35">
      <c r="A56" s="4" t="s">
        <v>22</v>
      </c>
      <c r="B56">
        <v>71</v>
      </c>
      <c r="D56" s="4" t="s">
        <v>16</v>
      </c>
      <c r="E56">
        <v>5</v>
      </c>
    </row>
    <row r="57" spans="1:5" x14ac:dyDescent="0.35">
      <c r="A57" s="4" t="s">
        <v>22</v>
      </c>
      <c r="B57">
        <v>203</v>
      </c>
      <c r="D57" s="4" t="s">
        <v>16</v>
      </c>
      <c r="E57">
        <v>26</v>
      </c>
    </row>
    <row r="58" spans="1:5" x14ac:dyDescent="0.35">
      <c r="A58" s="4" t="s">
        <v>22</v>
      </c>
      <c r="B58">
        <v>113</v>
      </c>
      <c r="D58" s="4" t="s">
        <v>16</v>
      </c>
      <c r="E58">
        <v>1130</v>
      </c>
    </row>
    <row r="59" spans="1:5" x14ac:dyDescent="0.35">
      <c r="A59" s="4" t="s">
        <v>22</v>
      </c>
      <c r="B59">
        <v>96</v>
      </c>
      <c r="D59" s="4" t="s">
        <v>16</v>
      </c>
      <c r="E59">
        <v>782</v>
      </c>
    </row>
    <row r="60" spans="1:5" x14ac:dyDescent="0.35">
      <c r="A60" s="4" t="s">
        <v>22</v>
      </c>
      <c r="B60">
        <v>498</v>
      </c>
      <c r="D60" s="4" t="s">
        <v>16</v>
      </c>
      <c r="E60">
        <v>210</v>
      </c>
    </row>
    <row r="61" spans="1:5" x14ac:dyDescent="0.35">
      <c r="A61" s="4" t="s">
        <v>22</v>
      </c>
      <c r="B61">
        <v>180</v>
      </c>
      <c r="D61" s="4" t="s">
        <v>16</v>
      </c>
      <c r="E61">
        <v>136</v>
      </c>
    </row>
    <row r="62" spans="1:5" x14ac:dyDescent="0.35">
      <c r="A62" s="4" t="s">
        <v>22</v>
      </c>
      <c r="B62">
        <v>27</v>
      </c>
      <c r="D62" s="4" t="s">
        <v>16</v>
      </c>
      <c r="E62">
        <v>86</v>
      </c>
    </row>
    <row r="63" spans="1:5" x14ac:dyDescent="0.35">
      <c r="A63" s="4" t="s">
        <v>22</v>
      </c>
      <c r="B63">
        <v>2331</v>
      </c>
      <c r="D63" s="4" t="s">
        <v>16</v>
      </c>
      <c r="E63">
        <v>19</v>
      </c>
    </row>
    <row r="64" spans="1:5" x14ac:dyDescent="0.35">
      <c r="A64" s="4" t="s">
        <v>22</v>
      </c>
      <c r="B64">
        <v>113</v>
      </c>
      <c r="D64" s="4" t="s">
        <v>16</v>
      </c>
      <c r="E64">
        <v>886</v>
      </c>
    </row>
    <row r="65" spans="1:5" x14ac:dyDescent="0.35">
      <c r="A65" s="4" t="s">
        <v>22</v>
      </c>
      <c r="B65">
        <v>164</v>
      </c>
      <c r="D65" s="4" t="s">
        <v>16</v>
      </c>
      <c r="E65">
        <v>35</v>
      </c>
    </row>
    <row r="66" spans="1:5" x14ac:dyDescent="0.35">
      <c r="A66" s="4" t="s">
        <v>22</v>
      </c>
      <c r="B66">
        <v>164</v>
      </c>
      <c r="D66" s="4" t="s">
        <v>16</v>
      </c>
      <c r="E66">
        <v>24</v>
      </c>
    </row>
    <row r="67" spans="1:5" x14ac:dyDescent="0.35">
      <c r="A67" s="4" t="s">
        <v>22</v>
      </c>
      <c r="B67">
        <v>336</v>
      </c>
      <c r="D67" s="4" t="s">
        <v>16</v>
      </c>
      <c r="E67">
        <v>86</v>
      </c>
    </row>
    <row r="68" spans="1:5" x14ac:dyDescent="0.35">
      <c r="A68" s="4" t="s">
        <v>22</v>
      </c>
      <c r="B68">
        <v>1917</v>
      </c>
      <c r="D68" s="4" t="s">
        <v>16</v>
      </c>
      <c r="E68">
        <v>243</v>
      </c>
    </row>
    <row r="69" spans="1:5" x14ac:dyDescent="0.35">
      <c r="A69" s="4" t="s">
        <v>22</v>
      </c>
      <c r="B69">
        <v>95</v>
      </c>
      <c r="D69" s="4" t="s">
        <v>16</v>
      </c>
      <c r="E69">
        <v>65</v>
      </c>
    </row>
    <row r="70" spans="1:5" x14ac:dyDescent="0.35">
      <c r="A70" s="4" t="s">
        <v>22</v>
      </c>
      <c r="B70">
        <v>147</v>
      </c>
      <c r="D70" s="4" t="s">
        <v>16</v>
      </c>
      <c r="E70">
        <v>100</v>
      </c>
    </row>
    <row r="71" spans="1:5" x14ac:dyDescent="0.35">
      <c r="A71" s="4" t="s">
        <v>22</v>
      </c>
      <c r="B71">
        <v>86</v>
      </c>
      <c r="D71" s="4" t="s">
        <v>16</v>
      </c>
      <c r="E71">
        <v>168</v>
      </c>
    </row>
    <row r="72" spans="1:5" x14ac:dyDescent="0.35">
      <c r="A72" s="4" t="s">
        <v>22</v>
      </c>
      <c r="B72">
        <v>83</v>
      </c>
      <c r="D72" s="4" t="s">
        <v>16</v>
      </c>
      <c r="E72">
        <v>13</v>
      </c>
    </row>
    <row r="73" spans="1:5" x14ac:dyDescent="0.35">
      <c r="A73" s="4" t="s">
        <v>22</v>
      </c>
      <c r="B73">
        <v>676</v>
      </c>
      <c r="D73" s="4" t="s">
        <v>16</v>
      </c>
      <c r="E73">
        <v>1</v>
      </c>
    </row>
    <row r="74" spans="1:5" x14ac:dyDescent="0.35">
      <c r="A74" s="4" t="s">
        <v>22</v>
      </c>
      <c r="B74">
        <v>361</v>
      </c>
      <c r="D74" s="4" t="s">
        <v>16</v>
      </c>
      <c r="E74">
        <v>40</v>
      </c>
    </row>
    <row r="75" spans="1:5" x14ac:dyDescent="0.35">
      <c r="A75" s="4" t="s">
        <v>22</v>
      </c>
      <c r="B75">
        <v>131</v>
      </c>
      <c r="D75" s="4" t="s">
        <v>16</v>
      </c>
      <c r="E75">
        <v>226</v>
      </c>
    </row>
    <row r="76" spans="1:5" x14ac:dyDescent="0.35">
      <c r="A76" s="4" t="s">
        <v>22</v>
      </c>
      <c r="B76">
        <v>126</v>
      </c>
      <c r="D76" s="4" t="s">
        <v>16</v>
      </c>
      <c r="E76">
        <v>1625</v>
      </c>
    </row>
    <row r="77" spans="1:5" x14ac:dyDescent="0.35">
      <c r="A77" s="4" t="s">
        <v>22</v>
      </c>
      <c r="B77">
        <v>275</v>
      </c>
      <c r="D77" s="4" t="s">
        <v>16</v>
      </c>
      <c r="E77">
        <v>143</v>
      </c>
    </row>
    <row r="78" spans="1:5" x14ac:dyDescent="0.35">
      <c r="A78" s="4" t="s">
        <v>22</v>
      </c>
      <c r="B78">
        <v>67</v>
      </c>
      <c r="D78" s="4" t="s">
        <v>16</v>
      </c>
      <c r="E78">
        <v>934</v>
      </c>
    </row>
    <row r="79" spans="1:5" x14ac:dyDescent="0.35">
      <c r="A79" s="4" t="s">
        <v>22</v>
      </c>
      <c r="B79">
        <v>154</v>
      </c>
      <c r="D79" s="4" t="s">
        <v>16</v>
      </c>
      <c r="E79">
        <v>17</v>
      </c>
    </row>
    <row r="80" spans="1:5" x14ac:dyDescent="0.35">
      <c r="A80" s="4" t="s">
        <v>22</v>
      </c>
      <c r="B80">
        <v>1782</v>
      </c>
      <c r="D80" s="4" t="s">
        <v>16</v>
      </c>
      <c r="E80">
        <v>2179</v>
      </c>
    </row>
    <row r="81" spans="1:5" x14ac:dyDescent="0.35">
      <c r="A81" s="4" t="s">
        <v>22</v>
      </c>
      <c r="B81">
        <v>903</v>
      </c>
      <c r="D81" s="4" t="s">
        <v>16</v>
      </c>
      <c r="E81">
        <v>931</v>
      </c>
    </row>
    <row r="82" spans="1:5" x14ac:dyDescent="0.35">
      <c r="A82" s="4" t="s">
        <v>22</v>
      </c>
      <c r="B82">
        <v>94</v>
      </c>
      <c r="D82" s="4" t="s">
        <v>16</v>
      </c>
      <c r="E82">
        <v>92</v>
      </c>
    </row>
    <row r="83" spans="1:5" x14ac:dyDescent="0.35">
      <c r="A83" s="4" t="s">
        <v>22</v>
      </c>
      <c r="B83">
        <v>180</v>
      </c>
      <c r="D83" s="4" t="s">
        <v>16</v>
      </c>
      <c r="E83">
        <v>57</v>
      </c>
    </row>
    <row r="84" spans="1:5" x14ac:dyDescent="0.35">
      <c r="A84" s="4" t="s">
        <v>22</v>
      </c>
      <c r="B84">
        <v>533</v>
      </c>
      <c r="D84" s="4" t="s">
        <v>16</v>
      </c>
      <c r="E84">
        <v>41</v>
      </c>
    </row>
    <row r="85" spans="1:5" x14ac:dyDescent="0.35">
      <c r="A85" s="4" t="s">
        <v>22</v>
      </c>
      <c r="B85">
        <v>2443</v>
      </c>
      <c r="D85" s="4" t="s">
        <v>16</v>
      </c>
      <c r="E85">
        <v>1</v>
      </c>
    </row>
    <row r="86" spans="1:5" x14ac:dyDescent="0.35">
      <c r="A86" s="4" t="s">
        <v>22</v>
      </c>
      <c r="B86">
        <v>89</v>
      </c>
      <c r="D86" s="4" t="s">
        <v>16</v>
      </c>
      <c r="E86">
        <v>101</v>
      </c>
    </row>
    <row r="87" spans="1:5" x14ac:dyDescent="0.35">
      <c r="A87" s="4" t="s">
        <v>22</v>
      </c>
      <c r="B87">
        <v>159</v>
      </c>
      <c r="D87" s="4" t="s">
        <v>16</v>
      </c>
      <c r="E87">
        <v>1335</v>
      </c>
    </row>
    <row r="88" spans="1:5" x14ac:dyDescent="0.35">
      <c r="A88" s="4" t="s">
        <v>22</v>
      </c>
      <c r="B88">
        <v>50</v>
      </c>
      <c r="D88" s="4" t="s">
        <v>16</v>
      </c>
      <c r="E88">
        <v>15</v>
      </c>
    </row>
    <row r="89" spans="1:5" x14ac:dyDescent="0.35">
      <c r="A89" s="4" t="s">
        <v>22</v>
      </c>
      <c r="B89">
        <v>186</v>
      </c>
      <c r="D89" s="4" t="s">
        <v>16</v>
      </c>
      <c r="E89">
        <v>454</v>
      </c>
    </row>
    <row r="90" spans="1:5" x14ac:dyDescent="0.35">
      <c r="A90" s="4" t="s">
        <v>22</v>
      </c>
      <c r="B90">
        <v>1071</v>
      </c>
      <c r="D90" s="4" t="s">
        <v>16</v>
      </c>
      <c r="E90">
        <v>3182</v>
      </c>
    </row>
    <row r="91" spans="1:5" x14ac:dyDescent="0.35">
      <c r="A91" s="4" t="s">
        <v>22</v>
      </c>
      <c r="B91">
        <v>117</v>
      </c>
      <c r="D91" s="4" t="s">
        <v>16</v>
      </c>
      <c r="E91">
        <v>15</v>
      </c>
    </row>
    <row r="92" spans="1:5" x14ac:dyDescent="0.35">
      <c r="A92" s="4" t="s">
        <v>22</v>
      </c>
      <c r="B92">
        <v>70</v>
      </c>
      <c r="D92" s="4" t="s">
        <v>16</v>
      </c>
      <c r="E92">
        <v>133</v>
      </c>
    </row>
    <row r="93" spans="1:5" x14ac:dyDescent="0.35">
      <c r="A93" s="4" t="s">
        <v>22</v>
      </c>
      <c r="B93">
        <v>135</v>
      </c>
      <c r="D93" s="4" t="s">
        <v>16</v>
      </c>
      <c r="E93">
        <v>2062</v>
      </c>
    </row>
    <row r="94" spans="1:5" x14ac:dyDescent="0.35">
      <c r="A94" s="4" t="s">
        <v>22</v>
      </c>
      <c r="B94">
        <v>768</v>
      </c>
      <c r="D94" s="4" t="s">
        <v>16</v>
      </c>
      <c r="E94">
        <v>29</v>
      </c>
    </row>
    <row r="95" spans="1:5" x14ac:dyDescent="0.35">
      <c r="A95" s="4" t="s">
        <v>22</v>
      </c>
      <c r="B95">
        <v>199</v>
      </c>
      <c r="D95" s="4" t="s">
        <v>16</v>
      </c>
      <c r="E95">
        <v>132</v>
      </c>
    </row>
    <row r="96" spans="1:5" x14ac:dyDescent="0.35">
      <c r="A96" s="4" t="s">
        <v>22</v>
      </c>
      <c r="B96">
        <v>107</v>
      </c>
      <c r="D96" s="4" t="s">
        <v>16</v>
      </c>
      <c r="E96">
        <v>137</v>
      </c>
    </row>
    <row r="97" spans="1:5" x14ac:dyDescent="0.35">
      <c r="A97" s="4" t="s">
        <v>22</v>
      </c>
      <c r="B97">
        <v>195</v>
      </c>
      <c r="D97" s="4" t="s">
        <v>16</v>
      </c>
      <c r="E97">
        <v>908</v>
      </c>
    </row>
    <row r="98" spans="1:5" x14ac:dyDescent="0.35">
      <c r="A98" s="4" t="s">
        <v>22</v>
      </c>
      <c r="B98">
        <v>3376</v>
      </c>
      <c r="D98" s="4" t="s">
        <v>16</v>
      </c>
      <c r="E98">
        <v>10</v>
      </c>
    </row>
    <row r="99" spans="1:5" x14ac:dyDescent="0.35">
      <c r="A99" s="4" t="s">
        <v>22</v>
      </c>
      <c r="B99">
        <v>41</v>
      </c>
      <c r="D99" s="4" t="s">
        <v>16</v>
      </c>
      <c r="E99">
        <v>1910</v>
      </c>
    </row>
    <row r="100" spans="1:5" x14ac:dyDescent="0.35">
      <c r="A100" s="4" t="s">
        <v>22</v>
      </c>
      <c r="B100">
        <v>1821</v>
      </c>
      <c r="D100" s="4" t="s">
        <v>16</v>
      </c>
      <c r="E100">
        <v>38</v>
      </c>
    </row>
    <row r="101" spans="1:5" x14ac:dyDescent="0.35">
      <c r="A101" s="4" t="s">
        <v>22</v>
      </c>
      <c r="B101">
        <v>164</v>
      </c>
      <c r="D101" s="4" t="s">
        <v>16</v>
      </c>
      <c r="E101">
        <v>104</v>
      </c>
    </row>
    <row r="102" spans="1:5" x14ac:dyDescent="0.35">
      <c r="A102" s="4" t="s">
        <v>22</v>
      </c>
      <c r="B102">
        <v>157</v>
      </c>
      <c r="D102" s="4" t="s">
        <v>16</v>
      </c>
      <c r="E102">
        <v>49</v>
      </c>
    </row>
    <row r="103" spans="1:5" x14ac:dyDescent="0.35">
      <c r="A103" s="4" t="s">
        <v>22</v>
      </c>
      <c r="B103">
        <v>246</v>
      </c>
      <c r="D103" s="4" t="s">
        <v>16</v>
      </c>
      <c r="E103">
        <v>1</v>
      </c>
    </row>
    <row r="104" spans="1:5" x14ac:dyDescent="0.35">
      <c r="A104" s="4" t="s">
        <v>22</v>
      </c>
      <c r="B104">
        <v>1396</v>
      </c>
      <c r="D104" s="4" t="s">
        <v>16</v>
      </c>
      <c r="E104">
        <v>245</v>
      </c>
    </row>
    <row r="105" spans="1:5" x14ac:dyDescent="0.35">
      <c r="A105" s="4" t="s">
        <v>22</v>
      </c>
      <c r="B105">
        <v>2506</v>
      </c>
      <c r="D105" s="4" t="s">
        <v>16</v>
      </c>
      <c r="E105">
        <v>32</v>
      </c>
    </row>
    <row r="106" spans="1:5" x14ac:dyDescent="0.35">
      <c r="A106" s="4" t="s">
        <v>22</v>
      </c>
      <c r="B106">
        <v>244</v>
      </c>
      <c r="D106" s="4" t="s">
        <v>16</v>
      </c>
      <c r="E106">
        <v>7</v>
      </c>
    </row>
    <row r="107" spans="1:5" x14ac:dyDescent="0.35">
      <c r="A107" s="4" t="s">
        <v>22</v>
      </c>
      <c r="B107">
        <v>146</v>
      </c>
      <c r="D107" s="4" t="s">
        <v>16</v>
      </c>
      <c r="E107">
        <v>803</v>
      </c>
    </row>
    <row r="108" spans="1:5" x14ac:dyDescent="0.35">
      <c r="A108" s="4" t="s">
        <v>22</v>
      </c>
      <c r="B108">
        <v>1267</v>
      </c>
      <c r="D108" s="4" t="s">
        <v>16</v>
      </c>
      <c r="E108">
        <v>16</v>
      </c>
    </row>
    <row r="109" spans="1:5" x14ac:dyDescent="0.35">
      <c r="A109" s="4" t="s">
        <v>22</v>
      </c>
      <c r="B109">
        <v>1561</v>
      </c>
      <c r="D109" s="4" t="s">
        <v>16</v>
      </c>
      <c r="E109">
        <v>31</v>
      </c>
    </row>
    <row r="110" spans="1:5" x14ac:dyDescent="0.35">
      <c r="A110" s="4" t="s">
        <v>22</v>
      </c>
      <c r="B110">
        <v>48</v>
      </c>
      <c r="D110" s="4" t="s">
        <v>16</v>
      </c>
      <c r="E110">
        <v>108</v>
      </c>
    </row>
    <row r="111" spans="1:5" x14ac:dyDescent="0.35">
      <c r="A111" s="4" t="s">
        <v>22</v>
      </c>
      <c r="B111">
        <v>2739</v>
      </c>
      <c r="D111" s="4" t="s">
        <v>16</v>
      </c>
      <c r="E111">
        <v>30</v>
      </c>
    </row>
    <row r="112" spans="1:5" x14ac:dyDescent="0.35">
      <c r="A112" s="4" t="s">
        <v>22</v>
      </c>
      <c r="B112">
        <v>3537</v>
      </c>
      <c r="D112" s="4" t="s">
        <v>16</v>
      </c>
      <c r="E112">
        <v>17</v>
      </c>
    </row>
    <row r="113" spans="1:5" x14ac:dyDescent="0.35">
      <c r="A113" s="4" t="s">
        <v>22</v>
      </c>
      <c r="B113">
        <v>2107</v>
      </c>
      <c r="D113" s="4" t="s">
        <v>16</v>
      </c>
      <c r="E113">
        <v>80</v>
      </c>
    </row>
    <row r="114" spans="1:5" x14ac:dyDescent="0.35">
      <c r="A114" s="4" t="s">
        <v>22</v>
      </c>
      <c r="B114">
        <v>3318</v>
      </c>
      <c r="D114" s="4" t="s">
        <v>16</v>
      </c>
      <c r="E114">
        <v>2468</v>
      </c>
    </row>
    <row r="115" spans="1:5" x14ac:dyDescent="0.35">
      <c r="A115" s="4" t="s">
        <v>22</v>
      </c>
      <c r="B115">
        <v>340</v>
      </c>
      <c r="D115" s="4" t="s">
        <v>16</v>
      </c>
      <c r="E115">
        <v>26</v>
      </c>
    </row>
    <row r="116" spans="1:5" x14ac:dyDescent="0.35">
      <c r="A116" s="4" t="s">
        <v>22</v>
      </c>
      <c r="B116">
        <v>1442</v>
      </c>
      <c r="D116" s="4" t="s">
        <v>16</v>
      </c>
      <c r="E116">
        <v>73</v>
      </c>
    </row>
    <row r="117" spans="1:5" x14ac:dyDescent="0.35">
      <c r="A117" s="4" t="s">
        <v>22</v>
      </c>
      <c r="B117">
        <v>126</v>
      </c>
      <c r="D117" s="4" t="s">
        <v>16</v>
      </c>
      <c r="E117">
        <v>128</v>
      </c>
    </row>
    <row r="118" spans="1:5" x14ac:dyDescent="0.35">
      <c r="A118" s="4" t="s">
        <v>22</v>
      </c>
      <c r="B118">
        <v>524</v>
      </c>
      <c r="D118" s="4" t="s">
        <v>16</v>
      </c>
      <c r="E118">
        <v>33</v>
      </c>
    </row>
    <row r="119" spans="1:5" x14ac:dyDescent="0.35">
      <c r="A119" s="4" t="s">
        <v>22</v>
      </c>
      <c r="B119">
        <v>1989</v>
      </c>
      <c r="D119" s="4" t="s">
        <v>16</v>
      </c>
      <c r="E119">
        <v>1072</v>
      </c>
    </row>
    <row r="120" spans="1:5" x14ac:dyDescent="0.35">
      <c r="A120" s="4" t="s">
        <v>22</v>
      </c>
      <c r="B120">
        <v>157</v>
      </c>
      <c r="D120" s="4" t="s">
        <v>16</v>
      </c>
      <c r="E120">
        <v>393</v>
      </c>
    </row>
    <row r="121" spans="1:5" x14ac:dyDescent="0.35">
      <c r="A121" s="4" t="s">
        <v>22</v>
      </c>
      <c r="B121">
        <v>4498</v>
      </c>
      <c r="D121" s="4" t="s">
        <v>16</v>
      </c>
      <c r="E121">
        <v>1257</v>
      </c>
    </row>
    <row r="122" spans="1:5" x14ac:dyDescent="0.35">
      <c r="A122" s="4" t="s">
        <v>22</v>
      </c>
      <c r="B122">
        <v>80</v>
      </c>
      <c r="D122" s="4" t="s">
        <v>16</v>
      </c>
      <c r="E122">
        <v>328</v>
      </c>
    </row>
    <row r="123" spans="1:5" x14ac:dyDescent="0.35">
      <c r="A123" s="4" t="s">
        <v>22</v>
      </c>
      <c r="B123">
        <v>43</v>
      </c>
      <c r="D123" s="4" t="s">
        <v>16</v>
      </c>
      <c r="E123">
        <v>147</v>
      </c>
    </row>
    <row r="124" spans="1:5" x14ac:dyDescent="0.35">
      <c r="A124" s="4" t="s">
        <v>22</v>
      </c>
      <c r="B124">
        <v>2053</v>
      </c>
      <c r="D124" s="4" t="s">
        <v>16</v>
      </c>
      <c r="E124">
        <v>830</v>
      </c>
    </row>
    <row r="125" spans="1:5" x14ac:dyDescent="0.35">
      <c r="A125" s="4" t="s">
        <v>22</v>
      </c>
      <c r="B125">
        <v>168</v>
      </c>
      <c r="D125" s="4" t="s">
        <v>16</v>
      </c>
      <c r="E125">
        <v>331</v>
      </c>
    </row>
    <row r="126" spans="1:5" x14ac:dyDescent="0.35">
      <c r="A126" s="4" t="s">
        <v>22</v>
      </c>
      <c r="B126">
        <v>4289</v>
      </c>
      <c r="D126" s="4" t="s">
        <v>16</v>
      </c>
      <c r="E126">
        <v>25</v>
      </c>
    </row>
    <row r="127" spans="1:5" x14ac:dyDescent="0.35">
      <c r="A127" s="4" t="s">
        <v>22</v>
      </c>
      <c r="B127">
        <v>165</v>
      </c>
      <c r="D127" s="4" t="s">
        <v>16</v>
      </c>
      <c r="E127">
        <v>3483</v>
      </c>
    </row>
    <row r="128" spans="1:5" x14ac:dyDescent="0.35">
      <c r="A128" s="4" t="s">
        <v>22</v>
      </c>
      <c r="B128">
        <v>1815</v>
      </c>
      <c r="D128" s="4" t="s">
        <v>16</v>
      </c>
      <c r="E128">
        <v>923</v>
      </c>
    </row>
    <row r="129" spans="1:5" x14ac:dyDescent="0.35">
      <c r="A129" s="4" t="s">
        <v>22</v>
      </c>
      <c r="B129">
        <v>397</v>
      </c>
      <c r="D129" s="4" t="s">
        <v>16</v>
      </c>
      <c r="E129">
        <v>1</v>
      </c>
    </row>
    <row r="130" spans="1:5" x14ac:dyDescent="0.35">
      <c r="A130" s="4" t="s">
        <v>22</v>
      </c>
      <c r="B130">
        <v>1539</v>
      </c>
      <c r="D130" s="4" t="s">
        <v>16</v>
      </c>
      <c r="E130">
        <v>33</v>
      </c>
    </row>
    <row r="131" spans="1:5" x14ac:dyDescent="0.35">
      <c r="A131" s="4" t="s">
        <v>22</v>
      </c>
      <c r="B131">
        <v>138</v>
      </c>
      <c r="D131" s="4" t="s">
        <v>16</v>
      </c>
      <c r="E131">
        <v>40</v>
      </c>
    </row>
    <row r="132" spans="1:5" x14ac:dyDescent="0.35">
      <c r="A132" s="4" t="s">
        <v>22</v>
      </c>
      <c r="B132">
        <v>3594</v>
      </c>
      <c r="D132" s="4" t="s">
        <v>16</v>
      </c>
      <c r="E132">
        <v>23</v>
      </c>
    </row>
    <row r="133" spans="1:5" x14ac:dyDescent="0.35">
      <c r="A133" s="4" t="s">
        <v>22</v>
      </c>
      <c r="B133">
        <v>5880</v>
      </c>
      <c r="D133" s="4" t="s">
        <v>16</v>
      </c>
      <c r="E133">
        <v>75</v>
      </c>
    </row>
    <row r="134" spans="1:5" x14ac:dyDescent="0.35">
      <c r="A134" s="4" t="s">
        <v>22</v>
      </c>
      <c r="B134">
        <v>112</v>
      </c>
      <c r="D134" s="4" t="s">
        <v>16</v>
      </c>
      <c r="E134">
        <v>2176</v>
      </c>
    </row>
    <row r="135" spans="1:5" x14ac:dyDescent="0.35">
      <c r="A135" s="4" t="s">
        <v>22</v>
      </c>
      <c r="B135">
        <v>943</v>
      </c>
      <c r="D135" s="4" t="s">
        <v>16</v>
      </c>
      <c r="E135">
        <v>441</v>
      </c>
    </row>
    <row r="136" spans="1:5" x14ac:dyDescent="0.35">
      <c r="A136" s="4" t="s">
        <v>22</v>
      </c>
      <c r="B136">
        <v>2468</v>
      </c>
      <c r="D136" s="4" t="s">
        <v>16</v>
      </c>
      <c r="E136">
        <v>25</v>
      </c>
    </row>
    <row r="137" spans="1:5" x14ac:dyDescent="0.35">
      <c r="A137" s="4" t="s">
        <v>22</v>
      </c>
      <c r="B137">
        <v>2551</v>
      </c>
      <c r="D137" s="4" t="s">
        <v>16</v>
      </c>
      <c r="E137">
        <v>127</v>
      </c>
    </row>
    <row r="138" spans="1:5" x14ac:dyDescent="0.35">
      <c r="A138" s="4" t="s">
        <v>22</v>
      </c>
      <c r="B138">
        <v>101</v>
      </c>
      <c r="D138" s="4" t="s">
        <v>16</v>
      </c>
      <c r="E138">
        <v>355</v>
      </c>
    </row>
    <row r="139" spans="1:5" x14ac:dyDescent="0.35">
      <c r="A139" s="4" t="s">
        <v>22</v>
      </c>
      <c r="B139">
        <v>92</v>
      </c>
      <c r="D139" s="4" t="s">
        <v>16</v>
      </c>
      <c r="E139">
        <v>44</v>
      </c>
    </row>
    <row r="140" spans="1:5" x14ac:dyDescent="0.35">
      <c r="A140" s="4" t="s">
        <v>22</v>
      </c>
      <c r="B140">
        <v>62</v>
      </c>
      <c r="D140" s="4" t="s">
        <v>16</v>
      </c>
      <c r="E140">
        <v>67</v>
      </c>
    </row>
    <row r="141" spans="1:5" x14ac:dyDescent="0.35">
      <c r="A141" s="4" t="s">
        <v>22</v>
      </c>
      <c r="B141">
        <v>149</v>
      </c>
      <c r="D141" s="4" t="s">
        <v>16</v>
      </c>
      <c r="E141">
        <v>1068</v>
      </c>
    </row>
    <row r="142" spans="1:5" x14ac:dyDescent="0.35">
      <c r="A142" s="4" t="s">
        <v>22</v>
      </c>
      <c r="B142">
        <v>329</v>
      </c>
      <c r="D142" s="4" t="s">
        <v>16</v>
      </c>
      <c r="E142">
        <v>424</v>
      </c>
    </row>
    <row r="143" spans="1:5" x14ac:dyDescent="0.35">
      <c r="A143" s="4" t="s">
        <v>22</v>
      </c>
      <c r="B143">
        <v>97</v>
      </c>
      <c r="D143" s="4" t="s">
        <v>16</v>
      </c>
      <c r="E143">
        <v>151</v>
      </c>
    </row>
    <row r="144" spans="1:5" x14ac:dyDescent="0.35">
      <c r="A144" s="4" t="s">
        <v>22</v>
      </c>
      <c r="B144">
        <v>1784</v>
      </c>
      <c r="D144" s="4" t="s">
        <v>16</v>
      </c>
      <c r="E144">
        <v>1608</v>
      </c>
    </row>
    <row r="145" spans="1:5" x14ac:dyDescent="0.35">
      <c r="A145" s="4" t="s">
        <v>22</v>
      </c>
      <c r="B145">
        <v>1684</v>
      </c>
      <c r="D145" s="4" t="s">
        <v>16</v>
      </c>
      <c r="E145">
        <v>941</v>
      </c>
    </row>
    <row r="146" spans="1:5" x14ac:dyDescent="0.35">
      <c r="A146" s="4" t="s">
        <v>22</v>
      </c>
      <c r="B146">
        <v>250</v>
      </c>
      <c r="D146" s="4" t="s">
        <v>16</v>
      </c>
      <c r="E146">
        <v>1</v>
      </c>
    </row>
    <row r="147" spans="1:5" x14ac:dyDescent="0.35">
      <c r="A147" s="4" t="s">
        <v>22</v>
      </c>
      <c r="B147">
        <v>238</v>
      </c>
      <c r="D147" s="4" t="s">
        <v>16</v>
      </c>
      <c r="E147">
        <v>40</v>
      </c>
    </row>
    <row r="148" spans="1:5" x14ac:dyDescent="0.35">
      <c r="A148" s="4" t="s">
        <v>22</v>
      </c>
      <c r="B148">
        <v>53</v>
      </c>
      <c r="D148" s="4" t="s">
        <v>16</v>
      </c>
      <c r="E148">
        <v>3015</v>
      </c>
    </row>
    <row r="149" spans="1:5" x14ac:dyDescent="0.35">
      <c r="A149" s="4" t="s">
        <v>22</v>
      </c>
      <c r="B149">
        <v>214</v>
      </c>
      <c r="D149" s="4" t="s">
        <v>16</v>
      </c>
      <c r="E149">
        <v>435</v>
      </c>
    </row>
    <row r="150" spans="1:5" x14ac:dyDescent="0.35">
      <c r="A150" s="4" t="s">
        <v>22</v>
      </c>
      <c r="B150">
        <v>222</v>
      </c>
      <c r="D150" s="4" t="s">
        <v>16</v>
      </c>
      <c r="E150">
        <v>714</v>
      </c>
    </row>
    <row r="151" spans="1:5" x14ac:dyDescent="0.35">
      <c r="A151" s="4" t="s">
        <v>22</v>
      </c>
      <c r="B151">
        <v>1884</v>
      </c>
      <c r="D151" s="4" t="s">
        <v>16</v>
      </c>
      <c r="E151">
        <v>5497</v>
      </c>
    </row>
    <row r="152" spans="1:5" x14ac:dyDescent="0.35">
      <c r="A152" s="4" t="s">
        <v>22</v>
      </c>
      <c r="B152">
        <v>218</v>
      </c>
      <c r="D152" s="4" t="s">
        <v>16</v>
      </c>
      <c r="E152">
        <v>418</v>
      </c>
    </row>
    <row r="153" spans="1:5" x14ac:dyDescent="0.35">
      <c r="A153" s="4" t="s">
        <v>22</v>
      </c>
      <c r="B153">
        <v>6465</v>
      </c>
      <c r="D153" s="4" t="s">
        <v>16</v>
      </c>
      <c r="E153">
        <v>1439</v>
      </c>
    </row>
    <row r="154" spans="1:5" x14ac:dyDescent="0.35">
      <c r="A154" s="4" t="s">
        <v>22</v>
      </c>
      <c r="B154">
        <v>59</v>
      </c>
      <c r="D154" s="4" t="s">
        <v>16</v>
      </c>
      <c r="E154">
        <v>15</v>
      </c>
    </row>
    <row r="155" spans="1:5" x14ac:dyDescent="0.35">
      <c r="A155" s="4" t="s">
        <v>22</v>
      </c>
      <c r="B155">
        <v>88</v>
      </c>
      <c r="D155" s="4" t="s">
        <v>16</v>
      </c>
      <c r="E155">
        <v>1999</v>
      </c>
    </row>
    <row r="156" spans="1:5" x14ac:dyDescent="0.35">
      <c r="A156" s="4" t="s">
        <v>22</v>
      </c>
      <c r="B156">
        <v>1697</v>
      </c>
      <c r="D156" s="4" t="s">
        <v>16</v>
      </c>
      <c r="E156">
        <v>118</v>
      </c>
    </row>
    <row r="157" spans="1:5" x14ac:dyDescent="0.35">
      <c r="A157" s="4" t="s">
        <v>22</v>
      </c>
      <c r="B157">
        <v>92</v>
      </c>
      <c r="D157" s="4" t="s">
        <v>16</v>
      </c>
      <c r="E157">
        <v>162</v>
      </c>
    </row>
    <row r="158" spans="1:5" x14ac:dyDescent="0.35">
      <c r="A158" s="4" t="s">
        <v>22</v>
      </c>
      <c r="B158">
        <v>186</v>
      </c>
      <c r="D158" s="4" t="s">
        <v>16</v>
      </c>
      <c r="E158">
        <v>83</v>
      </c>
    </row>
    <row r="159" spans="1:5" x14ac:dyDescent="0.35">
      <c r="A159" s="4" t="s">
        <v>22</v>
      </c>
      <c r="B159">
        <v>138</v>
      </c>
      <c r="D159" s="4" t="s">
        <v>16</v>
      </c>
      <c r="E159">
        <v>747</v>
      </c>
    </row>
    <row r="160" spans="1:5" x14ac:dyDescent="0.35">
      <c r="A160" s="4" t="s">
        <v>22</v>
      </c>
      <c r="B160">
        <v>261</v>
      </c>
      <c r="D160" s="4" t="s">
        <v>16</v>
      </c>
      <c r="E160">
        <v>84</v>
      </c>
    </row>
    <row r="161" spans="1:5" x14ac:dyDescent="0.35">
      <c r="A161" s="4" t="s">
        <v>22</v>
      </c>
      <c r="B161">
        <v>107</v>
      </c>
      <c r="D161" s="4" t="s">
        <v>16</v>
      </c>
      <c r="E161">
        <v>91</v>
      </c>
    </row>
    <row r="162" spans="1:5" x14ac:dyDescent="0.35">
      <c r="A162" s="4" t="s">
        <v>22</v>
      </c>
      <c r="B162">
        <v>199</v>
      </c>
      <c r="D162" s="4" t="s">
        <v>16</v>
      </c>
      <c r="E162">
        <v>792</v>
      </c>
    </row>
    <row r="163" spans="1:5" x14ac:dyDescent="0.35">
      <c r="A163" s="4" t="s">
        <v>22</v>
      </c>
      <c r="B163">
        <v>5512</v>
      </c>
      <c r="D163" s="4" t="s">
        <v>16</v>
      </c>
      <c r="E163">
        <v>32</v>
      </c>
    </row>
    <row r="164" spans="1:5" x14ac:dyDescent="0.35">
      <c r="A164" s="4" t="s">
        <v>22</v>
      </c>
      <c r="B164">
        <v>86</v>
      </c>
      <c r="D164" s="4" t="s">
        <v>16</v>
      </c>
      <c r="E164">
        <v>186</v>
      </c>
    </row>
    <row r="165" spans="1:5" x14ac:dyDescent="0.35">
      <c r="A165" s="4" t="s">
        <v>22</v>
      </c>
      <c r="B165">
        <v>2768</v>
      </c>
      <c r="D165" s="4" t="s">
        <v>16</v>
      </c>
      <c r="E165">
        <v>605</v>
      </c>
    </row>
    <row r="166" spans="1:5" x14ac:dyDescent="0.35">
      <c r="A166" s="4" t="s">
        <v>22</v>
      </c>
      <c r="B166">
        <v>48</v>
      </c>
      <c r="D166" s="4" t="s">
        <v>16</v>
      </c>
      <c r="E166">
        <v>1</v>
      </c>
    </row>
    <row r="167" spans="1:5" x14ac:dyDescent="0.35">
      <c r="A167" s="4" t="s">
        <v>22</v>
      </c>
      <c r="B167">
        <v>87</v>
      </c>
      <c r="D167" s="4" t="s">
        <v>16</v>
      </c>
      <c r="E167">
        <v>31</v>
      </c>
    </row>
    <row r="168" spans="1:5" x14ac:dyDescent="0.35">
      <c r="A168" s="4" t="s">
        <v>22</v>
      </c>
      <c r="B168">
        <v>1894</v>
      </c>
      <c r="D168" s="4" t="s">
        <v>16</v>
      </c>
      <c r="E168">
        <v>1181</v>
      </c>
    </row>
    <row r="169" spans="1:5" x14ac:dyDescent="0.35">
      <c r="A169" s="4" t="s">
        <v>22</v>
      </c>
      <c r="B169">
        <v>282</v>
      </c>
      <c r="D169" s="4" t="s">
        <v>16</v>
      </c>
      <c r="E169">
        <v>39</v>
      </c>
    </row>
    <row r="170" spans="1:5" x14ac:dyDescent="0.35">
      <c r="A170" s="4" t="s">
        <v>22</v>
      </c>
      <c r="B170">
        <v>116</v>
      </c>
      <c r="D170" s="4" t="s">
        <v>16</v>
      </c>
      <c r="E170">
        <v>46</v>
      </c>
    </row>
    <row r="171" spans="1:5" x14ac:dyDescent="0.35">
      <c r="A171" s="4" t="s">
        <v>22</v>
      </c>
      <c r="B171">
        <v>83</v>
      </c>
      <c r="D171" s="4" t="s">
        <v>16</v>
      </c>
      <c r="E171">
        <v>105</v>
      </c>
    </row>
    <row r="172" spans="1:5" x14ac:dyDescent="0.35">
      <c r="A172" s="4" t="s">
        <v>22</v>
      </c>
      <c r="B172">
        <v>91</v>
      </c>
      <c r="D172" s="4" t="s">
        <v>16</v>
      </c>
      <c r="E172">
        <v>535</v>
      </c>
    </row>
    <row r="173" spans="1:5" x14ac:dyDescent="0.35">
      <c r="A173" s="4" t="s">
        <v>22</v>
      </c>
      <c r="B173">
        <v>546</v>
      </c>
      <c r="D173" s="4" t="s">
        <v>16</v>
      </c>
      <c r="E173">
        <v>16</v>
      </c>
    </row>
    <row r="174" spans="1:5" x14ac:dyDescent="0.35">
      <c r="A174" s="4" t="s">
        <v>22</v>
      </c>
      <c r="B174">
        <v>393</v>
      </c>
      <c r="D174" s="4" t="s">
        <v>16</v>
      </c>
      <c r="E174">
        <v>575</v>
      </c>
    </row>
    <row r="175" spans="1:5" x14ac:dyDescent="0.35">
      <c r="A175" s="4" t="s">
        <v>22</v>
      </c>
      <c r="B175">
        <v>133</v>
      </c>
      <c r="D175" s="4" t="s">
        <v>16</v>
      </c>
      <c r="E175">
        <v>1120</v>
      </c>
    </row>
    <row r="176" spans="1:5" x14ac:dyDescent="0.35">
      <c r="A176" s="4" t="s">
        <v>22</v>
      </c>
      <c r="B176">
        <v>254</v>
      </c>
      <c r="D176" s="4" t="s">
        <v>16</v>
      </c>
      <c r="E176">
        <v>113</v>
      </c>
    </row>
    <row r="177" spans="1:5" x14ac:dyDescent="0.35">
      <c r="A177" s="4" t="s">
        <v>22</v>
      </c>
      <c r="B177">
        <v>176</v>
      </c>
      <c r="D177" s="4" t="s">
        <v>16</v>
      </c>
      <c r="E177">
        <v>1538</v>
      </c>
    </row>
    <row r="178" spans="1:5" x14ac:dyDescent="0.35">
      <c r="A178" s="4" t="s">
        <v>22</v>
      </c>
      <c r="B178">
        <v>337</v>
      </c>
      <c r="D178" s="4" t="s">
        <v>16</v>
      </c>
      <c r="E178">
        <v>9</v>
      </c>
    </row>
    <row r="179" spans="1:5" x14ac:dyDescent="0.35">
      <c r="A179" s="4" t="s">
        <v>22</v>
      </c>
      <c r="B179">
        <v>107</v>
      </c>
      <c r="D179" s="4" t="s">
        <v>16</v>
      </c>
      <c r="E179">
        <v>554</v>
      </c>
    </row>
    <row r="180" spans="1:5" x14ac:dyDescent="0.35">
      <c r="A180" s="4" t="s">
        <v>22</v>
      </c>
      <c r="B180">
        <v>183</v>
      </c>
      <c r="D180" s="4" t="s">
        <v>16</v>
      </c>
      <c r="E180">
        <v>648</v>
      </c>
    </row>
    <row r="181" spans="1:5" x14ac:dyDescent="0.35">
      <c r="A181" s="4" t="s">
        <v>22</v>
      </c>
      <c r="B181">
        <v>72</v>
      </c>
      <c r="D181" s="4" t="s">
        <v>16</v>
      </c>
      <c r="E181">
        <v>21</v>
      </c>
    </row>
    <row r="182" spans="1:5" x14ac:dyDescent="0.35">
      <c r="A182" s="4" t="s">
        <v>22</v>
      </c>
      <c r="B182">
        <v>295</v>
      </c>
      <c r="D182" s="4" t="s">
        <v>16</v>
      </c>
      <c r="E182">
        <v>54</v>
      </c>
    </row>
    <row r="183" spans="1:5" x14ac:dyDescent="0.35">
      <c r="A183" s="4" t="s">
        <v>22</v>
      </c>
      <c r="B183">
        <v>142</v>
      </c>
      <c r="D183" s="4" t="s">
        <v>16</v>
      </c>
      <c r="E183">
        <v>120</v>
      </c>
    </row>
    <row r="184" spans="1:5" x14ac:dyDescent="0.35">
      <c r="A184" s="4" t="s">
        <v>22</v>
      </c>
      <c r="B184">
        <v>85</v>
      </c>
      <c r="D184" s="4" t="s">
        <v>16</v>
      </c>
      <c r="E184">
        <v>579</v>
      </c>
    </row>
    <row r="185" spans="1:5" x14ac:dyDescent="0.35">
      <c r="A185" s="4" t="s">
        <v>22</v>
      </c>
      <c r="B185">
        <v>659</v>
      </c>
      <c r="D185" s="4" t="s">
        <v>16</v>
      </c>
      <c r="E185">
        <v>2072</v>
      </c>
    </row>
    <row r="186" spans="1:5" x14ac:dyDescent="0.35">
      <c r="A186" s="4" t="s">
        <v>22</v>
      </c>
      <c r="B186">
        <v>121</v>
      </c>
      <c r="D186" s="4" t="s">
        <v>16</v>
      </c>
      <c r="E186">
        <v>0</v>
      </c>
    </row>
    <row r="187" spans="1:5" x14ac:dyDescent="0.35">
      <c r="A187" s="4" t="s">
        <v>22</v>
      </c>
      <c r="B187">
        <v>3742</v>
      </c>
      <c r="D187" s="4" t="s">
        <v>16</v>
      </c>
      <c r="E187">
        <v>1796</v>
      </c>
    </row>
    <row r="188" spans="1:5" x14ac:dyDescent="0.35">
      <c r="A188" s="4" t="s">
        <v>22</v>
      </c>
      <c r="B188">
        <v>223</v>
      </c>
      <c r="D188" s="4" t="s">
        <v>16</v>
      </c>
      <c r="E188">
        <v>62</v>
      </c>
    </row>
    <row r="189" spans="1:5" x14ac:dyDescent="0.35">
      <c r="A189" s="4" t="s">
        <v>22</v>
      </c>
      <c r="B189">
        <v>133</v>
      </c>
      <c r="D189" s="4" t="s">
        <v>16</v>
      </c>
      <c r="E189">
        <v>347</v>
      </c>
    </row>
    <row r="190" spans="1:5" x14ac:dyDescent="0.35">
      <c r="A190" s="4" t="s">
        <v>22</v>
      </c>
      <c r="B190">
        <v>5168</v>
      </c>
      <c r="D190" s="4" t="s">
        <v>16</v>
      </c>
      <c r="E190">
        <v>19</v>
      </c>
    </row>
    <row r="191" spans="1:5" x14ac:dyDescent="0.35">
      <c r="A191" s="4" t="s">
        <v>22</v>
      </c>
      <c r="B191">
        <v>307</v>
      </c>
      <c r="D191" s="4" t="s">
        <v>16</v>
      </c>
      <c r="E191">
        <v>1258</v>
      </c>
    </row>
    <row r="192" spans="1:5" x14ac:dyDescent="0.35">
      <c r="A192" s="4" t="s">
        <v>22</v>
      </c>
      <c r="B192">
        <v>2441</v>
      </c>
      <c r="D192" s="4" t="s">
        <v>16</v>
      </c>
      <c r="E192">
        <v>362</v>
      </c>
    </row>
    <row r="193" spans="1:5" x14ac:dyDescent="0.35">
      <c r="A193" s="4" t="s">
        <v>22</v>
      </c>
      <c r="B193">
        <v>1385</v>
      </c>
      <c r="D193" s="4" t="s">
        <v>16</v>
      </c>
      <c r="E193">
        <v>133</v>
      </c>
    </row>
    <row r="194" spans="1:5" x14ac:dyDescent="0.35">
      <c r="A194" s="4" t="s">
        <v>22</v>
      </c>
      <c r="B194">
        <v>190</v>
      </c>
      <c r="D194" s="4" t="s">
        <v>16</v>
      </c>
      <c r="E194">
        <v>846</v>
      </c>
    </row>
    <row r="195" spans="1:5" x14ac:dyDescent="0.35">
      <c r="A195" s="4" t="s">
        <v>22</v>
      </c>
      <c r="B195">
        <v>470</v>
      </c>
      <c r="D195" s="4" t="s">
        <v>16</v>
      </c>
      <c r="E195">
        <v>10</v>
      </c>
    </row>
    <row r="196" spans="1:5" x14ac:dyDescent="0.35">
      <c r="A196" s="4" t="s">
        <v>22</v>
      </c>
      <c r="B196">
        <v>253</v>
      </c>
      <c r="D196" s="4" t="s">
        <v>16</v>
      </c>
      <c r="E196">
        <v>191</v>
      </c>
    </row>
    <row r="197" spans="1:5" x14ac:dyDescent="0.35">
      <c r="A197" s="4" t="s">
        <v>22</v>
      </c>
      <c r="B197">
        <v>1113</v>
      </c>
      <c r="D197" s="4" t="s">
        <v>16</v>
      </c>
      <c r="E197">
        <v>1979</v>
      </c>
    </row>
    <row r="198" spans="1:5" x14ac:dyDescent="0.35">
      <c r="A198" s="4" t="s">
        <v>22</v>
      </c>
      <c r="B198">
        <v>2283</v>
      </c>
      <c r="D198" s="4" t="s">
        <v>16</v>
      </c>
      <c r="E198">
        <v>63</v>
      </c>
    </row>
    <row r="199" spans="1:5" x14ac:dyDescent="0.35">
      <c r="A199" s="4" t="s">
        <v>22</v>
      </c>
      <c r="B199">
        <v>1095</v>
      </c>
      <c r="D199" s="4" t="s">
        <v>16</v>
      </c>
      <c r="E199">
        <v>6080</v>
      </c>
    </row>
    <row r="200" spans="1:5" x14ac:dyDescent="0.35">
      <c r="A200" s="4" t="s">
        <v>22</v>
      </c>
      <c r="B200">
        <v>1690</v>
      </c>
      <c r="D200" s="4" t="s">
        <v>16</v>
      </c>
      <c r="E200">
        <v>80</v>
      </c>
    </row>
    <row r="201" spans="1:5" x14ac:dyDescent="0.35">
      <c r="A201" s="4" t="s">
        <v>22</v>
      </c>
      <c r="B201">
        <v>191</v>
      </c>
      <c r="D201" s="4" t="s">
        <v>16</v>
      </c>
      <c r="E201">
        <v>9</v>
      </c>
    </row>
    <row r="202" spans="1:5" x14ac:dyDescent="0.35">
      <c r="A202" s="4" t="s">
        <v>22</v>
      </c>
      <c r="B202">
        <v>2013</v>
      </c>
      <c r="D202" s="4" t="s">
        <v>16</v>
      </c>
      <c r="E202">
        <v>1784</v>
      </c>
    </row>
    <row r="203" spans="1:5" x14ac:dyDescent="0.35">
      <c r="A203" s="4" t="s">
        <v>22</v>
      </c>
      <c r="B203">
        <v>1703</v>
      </c>
      <c r="D203" s="4" t="s">
        <v>16</v>
      </c>
      <c r="E203">
        <v>243</v>
      </c>
    </row>
    <row r="204" spans="1:5" x14ac:dyDescent="0.35">
      <c r="A204" s="4" t="s">
        <v>22</v>
      </c>
      <c r="B204">
        <v>80</v>
      </c>
      <c r="D204" s="4" t="s">
        <v>16</v>
      </c>
      <c r="E204">
        <v>1296</v>
      </c>
    </row>
    <row r="205" spans="1:5" x14ac:dyDescent="0.35">
      <c r="A205" s="4" t="s">
        <v>22</v>
      </c>
      <c r="B205">
        <v>41</v>
      </c>
      <c r="D205" s="4" t="s">
        <v>16</v>
      </c>
      <c r="E205">
        <v>77</v>
      </c>
    </row>
    <row r="206" spans="1:5" x14ac:dyDescent="0.35">
      <c r="A206" s="4" t="s">
        <v>22</v>
      </c>
      <c r="B206">
        <v>187</v>
      </c>
      <c r="D206" s="4" t="s">
        <v>16</v>
      </c>
      <c r="E206">
        <v>395</v>
      </c>
    </row>
    <row r="207" spans="1:5" x14ac:dyDescent="0.35">
      <c r="A207" s="4" t="s">
        <v>22</v>
      </c>
      <c r="B207">
        <v>2875</v>
      </c>
      <c r="D207" s="4" t="s">
        <v>16</v>
      </c>
      <c r="E207">
        <v>49</v>
      </c>
    </row>
    <row r="208" spans="1:5" x14ac:dyDescent="0.35">
      <c r="A208" s="4" t="s">
        <v>22</v>
      </c>
      <c r="B208">
        <v>88</v>
      </c>
      <c r="D208" s="4" t="s">
        <v>16</v>
      </c>
      <c r="E208">
        <v>180</v>
      </c>
    </row>
    <row r="209" spans="1:5" x14ac:dyDescent="0.35">
      <c r="A209" s="4" t="s">
        <v>22</v>
      </c>
      <c r="B209">
        <v>191</v>
      </c>
      <c r="D209" s="4" t="s">
        <v>16</v>
      </c>
      <c r="E209">
        <v>2690</v>
      </c>
    </row>
    <row r="210" spans="1:5" x14ac:dyDescent="0.35">
      <c r="A210" s="4" t="s">
        <v>22</v>
      </c>
      <c r="B210">
        <v>139</v>
      </c>
      <c r="D210" s="4" t="s">
        <v>16</v>
      </c>
      <c r="E210">
        <v>2779</v>
      </c>
    </row>
    <row r="211" spans="1:5" x14ac:dyDescent="0.35">
      <c r="A211" s="4" t="s">
        <v>22</v>
      </c>
      <c r="B211">
        <v>186</v>
      </c>
      <c r="D211" s="4" t="s">
        <v>16</v>
      </c>
      <c r="E211">
        <v>92</v>
      </c>
    </row>
    <row r="212" spans="1:5" x14ac:dyDescent="0.35">
      <c r="A212" s="4" t="s">
        <v>22</v>
      </c>
      <c r="B212">
        <v>112</v>
      </c>
      <c r="D212" s="4" t="s">
        <v>16</v>
      </c>
      <c r="E212">
        <v>1028</v>
      </c>
    </row>
    <row r="213" spans="1:5" x14ac:dyDescent="0.35">
      <c r="A213" s="4" t="s">
        <v>22</v>
      </c>
      <c r="B213">
        <v>101</v>
      </c>
      <c r="D213" s="4" t="s">
        <v>16</v>
      </c>
      <c r="E213">
        <v>26</v>
      </c>
    </row>
    <row r="214" spans="1:5" x14ac:dyDescent="0.35">
      <c r="A214" s="4" t="s">
        <v>22</v>
      </c>
      <c r="B214">
        <v>206</v>
      </c>
      <c r="D214" s="4" t="s">
        <v>16</v>
      </c>
      <c r="E214">
        <v>1790</v>
      </c>
    </row>
    <row r="215" spans="1:5" x14ac:dyDescent="0.35">
      <c r="A215" s="4" t="s">
        <v>22</v>
      </c>
      <c r="B215">
        <v>154</v>
      </c>
      <c r="D215" s="4" t="s">
        <v>16</v>
      </c>
      <c r="E215">
        <v>37</v>
      </c>
    </row>
    <row r="216" spans="1:5" x14ac:dyDescent="0.35">
      <c r="A216" s="4" t="s">
        <v>22</v>
      </c>
      <c r="B216">
        <v>5966</v>
      </c>
      <c r="D216" s="4" t="s">
        <v>16</v>
      </c>
      <c r="E216">
        <v>35</v>
      </c>
    </row>
    <row r="217" spans="1:5" x14ac:dyDescent="0.35">
      <c r="A217" s="4" t="s">
        <v>22</v>
      </c>
      <c r="B217">
        <v>169</v>
      </c>
      <c r="D217" s="4" t="s">
        <v>16</v>
      </c>
      <c r="E217">
        <v>558</v>
      </c>
    </row>
    <row r="218" spans="1:5" x14ac:dyDescent="0.35">
      <c r="A218" s="4" t="s">
        <v>22</v>
      </c>
      <c r="B218">
        <v>2106</v>
      </c>
      <c r="D218" s="4" t="s">
        <v>16</v>
      </c>
      <c r="E218">
        <v>64</v>
      </c>
    </row>
    <row r="219" spans="1:5" x14ac:dyDescent="0.35">
      <c r="A219" s="4" t="s">
        <v>22</v>
      </c>
      <c r="B219">
        <v>131</v>
      </c>
      <c r="D219" s="4" t="s">
        <v>16</v>
      </c>
      <c r="E219">
        <v>245</v>
      </c>
    </row>
    <row r="220" spans="1:5" x14ac:dyDescent="0.35">
      <c r="A220" s="4" t="s">
        <v>22</v>
      </c>
      <c r="B220">
        <v>84</v>
      </c>
      <c r="D220" s="4" t="s">
        <v>16</v>
      </c>
      <c r="E220">
        <v>71</v>
      </c>
    </row>
    <row r="221" spans="1:5" x14ac:dyDescent="0.35">
      <c r="A221" s="4" t="s">
        <v>22</v>
      </c>
      <c r="B221">
        <v>155</v>
      </c>
      <c r="D221" s="4" t="s">
        <v>16</v>
      </c>
      <c r="E221">
        <v>42</v>
      </c>
    </row>
    <row r="222" spans="1:5" x14ac:dyDescent="0.35">
      <c r="A222" s="4" t="s">
        <v>22</v>
      </c>
      <c r="B222">
        <v>189</v>
      </c>
      <c r="D222" s="4" t="s">
        <v>16</v>
      </c>
      <c r="E222">
        <v>156</v>
      </c>
    </row>
    <row r="223" spans="1:5" x14ac:dyDescent="0.35">
      <c r="A223" s="4" t="s">
        <v>22</v>
      </c>
      <c r="B223">
        <v>4799</v>
      </c>
      <c r="D223" s="4" t="s">
        <v>16</v>
      </c>
      <c r="E223">
        <v>1368</v>
      </c>
    </row>
    <row r="224" spans="1:5" x14ac:dyDescent="0.35">
      <c r="A224" s="4" t="s">
        <v>22</v>
      </c>
      <c r="B224">
        <v>1137</v>
      </c>
      <c r="D224" s="4" t="s">
        <v>16</v>
      </c>
      <c r="E224">
        <v>102</v>
      </c>
    </row>
    <row r="225" spans="1:5" x14ac:dyDescent="0.35">
      <c r="A225" s="4" t="s">
        <v>22</v>
      </c>
      <c r="B225">
        <v>1152</v>
      </c>
      <c r="D225" s="4" t="s">
        <v>16</v>
      </c>
      <c r="E225">
        <v>86</v>
      </c>
    </row>
    <row r="226" spans="1:5" x14ac:dyDescent="0.35">
      <c r="A226" s="4" t="s">
        <v>22</v>
      </c>
      <c r="B226">
        <v>50</v>
      </c>
      <c r="D226" s="4" t="s">
        <v>16</v>
      </c>
      <c r="E226">
        <v>253</v>
      </c>
    </row>
    <row r="227" spans="1:5" x14ac:dyDescent="0.35">
      <c r="A227" s="4" t="s">
        <v>22</v>
      </c>
      <c r="B227">
        <v>3059</v>
      </c>
      <c r="D227" s="4" t="s">
        <v>16</v>
      </c>
      <c r="E227">
        <v>157</v>
      </c>
    </row>
    <row r="228" spans="1:5" x14ac:dyDescent="0.35">
      <c r="A228" s="4" t="s">
        <v>22</v>
      </c>
      <c r="B228">
        <v>34</v>
      </c>
      <c r="D228" s="4" t="s">
        <v>16</v>
      </c>
      <c r="E228">
        <v>183</v>
      </c>
    </row>
    <row r="229" spans="1:5" x14ac:dyDescent="0.35">
      <c r="A229" s="4" t="s">
        <v>22</v>
      </c>
      <c r="B229">
        <v>220</v>
      </c>
      <c r="D229" s="4" t="s">
        <v>16</v>
      </c>
      <c r="E229">
        <v>82</v>
      </c>
    </row>
    <row r="230" spans="1:5" x14ac:dyDescent="0.35">
      <c r="A230" s="4" t="s">
        <v>22</v>
      </c>
      <c r="B230">
        <v>1604</v>
      </c>
      <c r="D230" s="4" t="s">
        <v>16</v>
      </c>
      <c r="E230">
        <v>1</v>
      </c>
    </row>
    <row r="231" spans="1:5" x14ac:dyDescent="0.35">
      <c r="A231" s="4" t="s">
        <v>22</v>
      </c>
      <c r="B231">
        <v>454</v>
      </c>
      <c r="D231" s="4" t="s">
        <v>16</v>
      </c>
      <c r="E231">
        <v>1198</v>
      </c>
    </row>
    <row r="232" spans="1:5" x14ac:dyDescent="0.35">
      <c r="A232" s="4" t="s">
        <v>22</v>
      </c>
      <c r="B232">
        <v>123</v>
      </c>
      <c r="D232" s="4" t="s">
        <v>16</v>
      </c>
      <c r="E232">
        <v>648</v>
      </c>
    </row>
    <row r="233" spans="1:5" x14ac:dyDescent="0.35">
      <c r="A233" s="4" t="s">
        <v>22</v>
      </c>
      <c r="B233">
        <v>299</v>
      </c>
      <c r="D233" s="4" t="s">
        <v>16</v>
      </c>
      <c r="E233">
        <v>64</v>
      </c>
    </row>
    <row r="234" spans="1:5" x14ac:dyDescent="0.35">
      <c r="A234" s="4" t="s">
        <v>22</v>
      </c>
      <c r="B234">
        <v>2237</v>
      </c>
      <c r="D234" s="4" t="s">
        <v>16</v>
      </c>
      <c r="E234">
        <v>62</v>
      </c>
    </row>
    <row r="235" spans="1:5" x14ac:dyDescent="0.35">
      <c r="A235" s="4" t="s">
        <v>22</v>
      </c>
      <c r="B235">
        <v>645</v>
      </c>
      <c r="D235" s="4" t="s">
        <v>16</v>
      </c>
      <c r="E235">
        <v>750</v>
      </c>
    </row>
    <row r="236" spans="1:5" x14ac:dyDescent="0.35">
      <c r="A236" s="4" t="s">
        <v>22</v>
      </c>
      <c r="B236">
        <v>484</v>
      </c>
      <c r="D236" s="4" t="s">
        <v>16</v>
      </c>
      <c r="E236">
        <v>105</v>
      </c>
    </row>
    <row r="237" spans="1:5" x14ac:dyDescent="0.35">
      <c r="A237" s="4" t="s">
        <v>22</v>
      </c>
      <c r="B237">
        <v>154</v>
      </c>
      <c r="D237" s="4" t="s">
        <v>16</v>
      </c>
      <c r="E237">
        <v>2604</v>
      </c>
    </row>
    <row r="238" spans="1:5" x14ac:dyDescent="0.35">
      <c r="A238" s="4" t="s">
        <v>22</v>
      </c>
      <c r="B238">
        <v>82</v>
      </c>
      <c r="D238" s="4" t="s">
        <v>16</v>
      </c>
      <c r="E238">
        <v>65</v>
      </c>
    </row>
    <row r="239" spans="1:5" x14ac:dyDescent="0.35">
      <c r="A239" s="4" t="s">
        <v>22</v>
      </c>
      <c r="B239">
        <v>134</v>
      </c>
      <c r="D239" s="4" t="s">
        <v>16</v>
      </c>
      <c r="E239">
        <v>94</v>
      </c>
    </row>
    <row r="240" spans="1:5" x14ac:dyDescent="0.35">
      <c r="A240" s="4" t="s">
        <v>22</v>
      </c>
      <c r="B240">
        <v>5203</v>
      </c>
      <c r="D240" s="4" t="s">
        <v>16</v>
      </c>
      <c r="E240">
        <v>257</v>
      </c>
    </row>
    <row r="241" spans="1:5" x14ac:dyDescent="0.35">
      <c r="A241" s="4" t="s">
        <v>22</v>
      </c>
      <c r="B241">
        <v>94</v>
      </c>
      <c r="D241" s="4" t="s">
        <v>16</v>
      </c>
      <c r="E241">
        <v>2928</v>
      </c>
    </row>
    <row r="242" spans="1:5" x14ac:dyDescent="0.35">
      <c r="A242" s="4" t="s">
        <v>22</v>
      </c>
      <c r="B242">
        <v>205</v>
      </c>
      <c r="D242" s="4" t="s">
        <v>16</v>
      </c>
      <c r="E242">
        <v>4697</v>
      </c>
    </row>
    <row r="243" spans="1:5" x14ac:dyDescent="0.35">
      <c r="A243" s="4" t="s">
        <v>22</v>
      </c>
      <c r="B243">
        <v>92</v>
      </c>
      <c r="D243" s="4" t="s">
        <v>16</v>
      </c>
      <c r="E243">
        <v>2915</v>
      </c>
    </row>
    <row r="244" spans="1:5" x14ac:dyDescent="0.35">
      <c r="A244" s="4" t="s">
        <v>22</v>
      </c>
      <c r="B244">
        <v>219</v>
      </c>
      <c r="D244" s="4" t="s">
        <v>16</v>
      </c>
      <c r="E244">
        <v>18</v>
      </c>
    </row>
    <row r="245" spans="1:5" x14ac:dyDescent="0.35">
      <c r="A245" s="4" t="s">
        <v>22</v>
      </c>
      <c r="B245">
        <v>2526</v>
      </c>
      <c r="D245" s="4" t="s">
        <v>16</v>
      </c>
      <c r="E245">
        <v>602</v>
      </c>
    </row>
    <row r="246" spans="1:5" x14ac:dyDescent="0.35">
      <c r="A246" s="4" t="s">
        <v>22</v>
      </c>
      <c r="B246">
        <v>94</v>
      </c>
      <c r="D246" s="4" t="s">
        <v>16</v>
      </c>
      <c r="E246">
        <v>1</v>
      </c>
    </row>
    <row r="247" spans="1:5" x14ac:dyDescent="0.35">
      <c r="A247" s="4" t="s">
        <v>22</v>
      </c>
      <c r="B247">
        <v>1713</v>
      </c>
      <c r="D247" s="4" t="s">
        <v>16</v>
      </c>
      <c r="E247">
        <v>3868</v>
      </c>
    </row>
    <row r="248" spans="1:5" x14ac:dyDescent="0.35">
      <c r="A248" s="4" t="s">
        <v>22</v>
      </c>
      <c r="B248">
        <v>249</v>
      </c>
      <c r="D248" s="4" t="s">
        <v>16</v>
      </c>
      <c r="E248">
        <v>504</v>
      </c>
    </row>
    <row r="249" spans="1:5" x14ac:dyDescent="0.35">
      <c r="A249" s="4" t="s">
        <v>22</v>
      </c>
      <c r="B249">
        <v>192</v>
      </c>
      <c r="D249" s="4" t="s">
        <v>16</v>
      </c>
      <c r="E249">
        <v>14</v>
      </c>
    </row>
    <row r="250" spans="1:5" x14ac:dyDescent="0.35">
      <c r="A250" s="4" t="s">
        <v>22</v>
      </c>
      <c r="B250">
        <v>247</v>
      </c>
      <c r="D250" s="4" t="s">
        <v>16</v>
      </c>
      <c r="E250">
        <v>750</v>
      </c>
    </row>
    <row r="251" spans="1:5" x14ac:dyDescent="0.35">
      <c r="A251" s="4" t="s">
        <v>22</v>
      </c>
      <c r="B251">
        <v>2293</v>
      </c>
      <c r="D251" s="4" t="s">
        <v>16</v>
      </c>
      <c r="E251">
        <v>77</v>
      </c>
    </row>
    <row r="252" spans="1:5" x14ac:dyDescent="0.35">
      <c r="A252" s="4" t="s">
        <v>22</v>
      </c>
      <c r="B252">
        <v>3131</v>
      </c>
      <c r="D252" s="4" t="s">
        <v>16</v>
      </c>
      <c r="E252">
        <v>752</v>
      </c>
    </row>
    <row r="253" spans="1:5" x14ac:dyDescent="0.35">
      <c r="A253" s="4" t="s">
        <v>22</v>
      </c>
      <c r="B253">
        <v>143</v>
      </c>
      <c r="D253" s="4" t="s">
        <v>16</v>
      </c>
      <c r="E253">
        <v>131</v>
      </c>
    </row>
    <row r="254" spans="1:5" x14ac:dyDescent="0.35">
      <c r="A254" s="4" t="s">
        <v>22</v>
      </c>
      <c r="B254">
        <v>296</v>
      </c>
      <c r="D254" s="4" t="s">
        <v>16</v>
      </c>
      <c r="E254">
        <v>87</v>
      </c>
    </row>
    <row r="255" spans="1:5" x14ac:dyDescent="0.35">
      <c r="A255" s="4" t="s">
        <v>22</v>
      </c>
      <c r="B255">
        <v>170</v>
      </c>
      <c r="D255" s="4" t="s">
        <v>16</v>
      </c>
      <c r="E255">
        <v>1063</v>
      </c>
    </row>
    <row r="256" spans="1:5" x14ac:dyDescent="0.35">
      <c r="A256" s="4" t="s">
        <v>22</v>
      </c>
      <c r="B256">
        <v>86</v>
      </c>
      <c r="D256" s="4" t="s">
        <v>16</v>
      </c>
      <c r="E256">
        <v>76</v>
      </c>
    </row>
    <row r="257" spans="1:5" x14ac:dyDescent="0.35">
      <c r="A257" s="4" t="s">
        <v>22</v>
      </c>
      <c r="B257">
        <v>6286</v>
      </c>
      <c r="D257" s="4" t="s">
        <v>16</v>
      </c>
      <c r="E257">
        <v>4428</v>
      </c>
    </row>
    <row r="258" spans="1:5" x14ac:dyDescent="0.35">
      <c r="A258" s="4" t="s">
        <v>22</v>
      </c>
      <c r="B258">
        <v>3727</v>
      </c>
      <c r="D258" s="4" t="s">
        <v>16</v>
      </c>
      <c r="E258">
        <v>58</v>
      </c>
    </row>
    <row r="259" spans="1:5" x14ac:dyDescent="0.35">
      <c r="A259" s="4" t="s">
        <v>22</v>
      </c>
      <c r="B259">
        <v>1605</v>
      </c>
      <c r="D259" s="4" t="s">
        <v>16</v>
      </c>
      <c r="E259">
        <v>111</v>
      </c>
    </row>
    <row r="260" spans="1:5" x14ac:dyDescent="0.35">
      <c r="A260" s="4" t="s">
        <v>22</v>
      </c>
      <c r="B260">
        <v>2120</v>
      </c>
      <c r="D260" s="4" t="s">
        <v>16</v>
      </c>
      <c r="E260">
        <v>2955</v>
      </c>
    </row>
    <row r="261" spans="1:5" x14ac:dyDescent="0.35">
      <c r="A261" s="4" t="s">
        <v>22</v>
      </c>
      <c r="B261">
        <v>50</v>
      </c>
      <c r="D261" s="4" t="s">
        <v>16</v>
      </c>
      <c r="E261">
        <v>1657</v>
      </c>
    </row>
    <row r="262" spans="1:5" x14ac:dyDescent="0.35">
      <c r="A262" s="4" t="s">
        <v>22</v>
      </c>
      <c r="B262">
        <v>2080</v>
      </c>
      <c r="D262" s="4" t="s">
        <v>16</v>
      </c>
      <c r="E262">
        <v>926</v>
      </c>
    </row>
    <row r="263" spans="1:5" x14ac:dyDescent="0.35">
      <c r="A263" s="4" t="s">
        <v>22</v>
      </c>
      <c r="B263">
        <v>2105</v>
      </c>
      <c r="D263" s="4" t="s">
        <v>16</v>
      </c>
      <c r="E263">
        <v>77</v>
      </c>
    </row>
    <row r="264" spans="1:5" x14ac:dyDescent="0.35">
      <c r="A264" s="4" t="s">
        <v>22</v>
      </c>
      <c r="B264">
        <v>2436</v>
      </c>
      <c r="D264" s="4" t="s">
        <v>16</v>
      </c>
      <c r="E264">
        <v>1748</v>
      </c>
    </row>
    <row r="265" spans="1:5" x14ac:dyDescent="0.35">
      <c r="A265" s="4" t="s">
        <v>22</v>
      </c>
      <c r="B265">
        <v>80</v>
      </c>
      <c r="D265" s="4" t="s">
        <v>16</v>
      </c>
      <c r="E265">
        <v>79</v>
      </c>
    </row>
    <row r="266" spans="1:5" x14ac:dyDescent="0.35">
      <c r="A266" s="4" t="s">
        <v>22</v>
      </c>
      <c r="B266">
        <v>42</v>
      </c>
      <c r="D266" s="4" t="s">
        <v>16</v>
      </c>
      <c r="E266">
        <v>889</v>
      </c>
    </row>
    <row r="267" spans="1:5" x14ac:dyDescent="0.35">
      <c r="A267" s="4" t="s">
        <v>22</v>
      </c>
      <c r="B267">
        <v>139</v>
      </c>
      <c r="D267" s="4" t="s">
        <v>16</v>
      </c>
      <c r="E267">
        <v>56</v>
      </c>
    </row>
    <row r="268" spans="1:5" x14ac:dyDescent="0.35">
      <c r="A268" s="4" t="s">
        <v>22</v>
      </c>
      <c r="B268">
        <v>159</v>
      </c>
      <c r="D268" s="4" t="s">
        <v>16</v>
      </c>
      <c r="E268">
        <v>1</v>
      </c>
    </row>
    <row r="269" spans="1:5" x14ac:dyDescent="0.35">
      <c r="A269" s="4" t="s">
        <v>22</v>
      </c>
      <c r="B269">
        <v>381</v>
      </c>
      <c r="D269" s="4" t="s">
        <v>16</v>
      </c>
      <c r="E269">
        <v>83</v>
      </c>
    </row>
    <row r="270" spans="1:5" x14ac:dyDescent="0.35">
      <c r="A270" s="4" t="s">
        <v>22</v>
      </c>
      <c r="B270">
        <v>194</v>
      </c>
      <c r="D270" s="4" t="s">
        <v>16</v>
      </c>
      <c r="E270">
        <v>2025</v>
      </c>
    </row>
    <row r="271" spans="1:5" x14ac:dyDescent="0.35">
      <c r="A271" s="4" t="s">
        <v>22</v>
      </c>
      <c r="B271">
        <v>106</v>
      </c>
      <c r="D271" s="4" t="s">
        <v>16</v>
      </c>
      <c r="E271">
        <v>14</v>
      </c>
    </row>
    <row r="272" spans="1:5" x14ac:dyDescent="0.35">
      <c r="A272" s="4" t="s">
        <v>22</v>
      </c>
      <c r="B272">
        <v>142</v>
      </c>
      <c r="D272" s="4" t="s">
        <v>16</v>
      </c>
      <c r="E272">
        <v>656</v>
      </c>
    </row>
    <row r="273" spans="1:5" x14ac:dyDescent="0.35">
      <c r="A273" s="4" t="s">
        <v>22</v>
      </c>
      <c r="B273">
        <v>211</v>
      </c>
      <c r="D273" s="4" t="s">
        <v>16</v>
      </c>
      <c r="E273">
        <v>1596</v>
      </c>
    </row>
    <row r="274" spans="1:5" x14ac:dyDescent="0.35">
      <c r="A274" s="4" t="s">
        <v>22</v>
      </c>
      <c r="B274">
        <v>2756</v>
      </c>
      <c r="D274" s="4" t="s">
        <v>16</v>
      </c>
      <c r="E274">
        <v>10</v>
      </c>
    </row>
    <row r="275" spans="1:5" x14ac:dyDescent="0.35">
      <c r="A275" s="4" t="s">
        <v>22</v>
      </c>
      <c r="B275">
        <v>173</v>
      </c>
      <c r="D275" s="4" t="s">
        <v>16</v>
      </c>
      <c r="E275">
        <v>1121</v>
      </c>
    </row>
    <row r="276" spans="1:5" x14ac:dyDescent="0.35">
      <c r="A276" s="4" t="s">
        <v>22</v>
      </c>
      <c r="B276">
        <v>87</v>
      </c>
      <c r="D276" s="4" t="s">
        <v>16</v>
      </c>
      <c r="E276">
        <v>15</v>
      </c>
    </row>
    <row r="277" spans="1:5" x14ac:dyDescent="0.35">
      <c r="A277" s="4" t="s">
        <v>22</v>
      </c>
      <c r="B277">
        <v>1572</v>
      </c>
      <c r="D277" s="4" t="s">
        <v>16</v>
      </c>
      <c r="E277">
        <v>191</v>
      </c>
    </row>
    <row r="278" spans="1:5" x14ac:dyDescent="0.35">
      <c r="A278" s="4" t="s">
        <v>22</v>
      </c>
      <c r="B278">
        <v>2346</v>
      </c>
      <c r="D278" s="4" t="s">
        <v>16</v>
      </c>
      <c r="E278">
        <v>16</v>
      </c>
    </row>
    <row r="279" spans="1:5" x14ac:dyDescent="0.35">
      <c r="A279" s="4" t="s">
        <v>22</v>
      </c>
      <c r="B279">
        <v>115</v>
      </c>
      <c r="D279" s="4" t="s">
        <v>16</v>
      </c>
      <c r="E279">
        <v>17</v>
      </c>
    </row>
    <row r="280" spans="1:5" x14ac:dyDescent="0.35">
      <c r="A280" s="4" t="s">
        <v>22</v>
      </c>
      <c r="B280">
        <v>85</v>
      </c>
      <c r="D280" s="4" t="s">
        <v>16</v>
      </c>
      <c r="E280">
        <v>34</v>
      </c>
    </row>
    <row r="281" spans="1:5" x14ac:dyDescent="0.35">
      <c r="A281" s="4" t="s">
        <v>22</v>
      </c>
      <c r="B281">
        <v>144</v>
      </c>
      <c r="D281" s="4" t="s">
        <v>16</v>
      </c>
      <c r="E281">
        <v>1</v>
      </c>
    </row>
    <row r="282" spans="1:5" x14ac:dyDescent="0.35">
      <c r="A282" s="4" t="s">
        <v>22</v>
      </c>
      <c r="B282">
        <v>2443</v>
      </c>
      <c r="D282" s="4" t="s">
        <v>16</v>
      </c>
      <c r="E282">
        <v>1274</v>
      </c>
    </row>
    <row r="283" spans="1:5" x14ac:dyDescent="0.35">
      <c r="A283" s="4" t="s">
        <v>22</v>
      </c>
      <c r="B283">
        <v>64</v>
      </c>
      <c r="D283" s="4" t="s">
        <v>16</v>
      </c>
      <c r="E283">
        <v>210</v>
      </c>
    </row>
    <row r="284" spans="1:5" x14ac:dyDescent="0.35">
      <c r="A284" s="4" t="s">
        <v>22</v>
      </c>
      <c r="B284">
        <v>268</v>
      </c>
      <c r="D284" s="4" t="s">
        <v>16</v>
      </c>
      <c r="E284">
        <v>248</v>
      </c>
    </row>
    <row r="285" spans="1:5" x14ac:dyDescent="0.35">
      <c r="A285" s="4" t="s">
        <v>22</v>
      </c>
      <c r="B285">
        <v>195</v>
      </c>
      <c r="D285" s="4" t="s">
        <v>16</v>
      </c>
      <c r="E285">
        <v>513</v>
      </c>
    </row>
    <row r="286" spans="1:5" x14ac:dyDescent="0.35">
      <c r="A286" s="4" t="s">
        <v>22</v>
      </c>
      <c r="B286">
        <v>186</v>
      </c>
      <c r="D286" s="4" t="s">
        <v>16</v>
      </c>
      <c r="E286">
        <v>3410</v>
      </c>
    </row>
    <row r="287" spans="1:5" x14ac:dyDescent="0.35">
      <c r="A287" s="4" t="s">
        <v>22</v>
      </c>
      <c r="B287">
        <v>460</v>
      </c>
      <c r="D287" s="4" t="s">
        <v>16</v>
      </c>
      <c r="E287">
        <v>10</v>
      </c>
    </row>
    <row r="288" spans="1:5" x14ac:dyDescent="0.35">
      <c r="A288" s="4" t="s">
        <v>22</v>
      </c>
      <c r="B288">
        <v>2528</v>
      </c>
      <c r="D288" s="4" t="s">
        <v>16</v>
      </c>
      <c r="E288">
        <v>2201</v>
      </c>
    </row>
    <row r="289" spans="1:5" x14ac:dyDescent="0.35">
      <c r="A289" s="4" t="s">
        <v>22</v>
      </c>
      <c r="B289">
        <v>3657</v>
      </c>
      <c r="D289" s="4" t="s">
        <v>16</v>
      </c>
      <c r="E289">
        <v>676</v>
      </c>
    </row>
    <row r="290" spans="1:5" x14ac:dyDescent="0.35">
      <c r="A290" s="4" t="s">
        <v>22</v>
      </c>
      <c r="B290">
        <v>131</v>
      </c>
      <c r="D290" s="4" t="s">
        <v>16</v>
      </c>
      <c r="E290">
        <v>831</v>
      </c>
    </row>
    <row r="291" spans="1:5" x14ac:dyDescent="0.35">
      <c r="A291" s="4" t="s">
        <v>22</v>
      </c>
      <c r="B291">
        <v>239</v>
      </c>
      <c r="D291" s="4" t="s">
        <v>16</v>
      </c>
      <c r="E291">
        <v>859</v>
      </c>
    </row>
    <row r="292" spans="1:5" x14ac:dyDescent="0.35">
      <c r="A292" s="4" t="s">
        <v>22</v>
      </c>
      <c r="B292">
        <v>78</v>
      </c>
      <c r="D292" s="4" t="s">
        <v>16</v>
      </c>
      <c r="E292">
        <v>45</v>
      </c>
    </row>
    <row r="293" spans="1:5" x14ac:dyDescent="0.35">
      <c r="A293" s="4" t="s">
        <v>22</v>
      </c>
      <c r="B293">
        <v>1773</v>
      </c>
      <c r="D293" s="4" t="s">
        <v>16</v>
      </c>
      <c r="E293">
        <v>6</v>
      </c>
    </row>
    <row r="294" spans="1:5" x14ac:dyDescent="0.35">
      <c r="A294" s="4" t="s">
        <v>22</v>
      </c>
      <c r="B294">
        <v>32</v>
      </c>
      <c r="D294" s="4" t="s">
        <v>16</v>
      </c>
      <c r="E294">
        <v>7</v>
      </c>
    </row>
    <row r="295" spans="1:5" x14ac:dyDescent="0.35">
      <c r="A295" s="4" t="s">
        <v>22</v>
      </c>
      <c r="B295">
        <v>369</v>
      </c>
      <c r="D295" s="4" t="s">
        <v>16</v>
      </c>
      <c r="E295">
        <v>31</v>
      </c>
    </row>
    <row r="296" spans="1:5" x14ac:dyDescent="0.35">
      <c r="A296" s="4" t="s">
        <v>22</v>
      </c>
      <c r="B296">
        <v>89</v>
      </c>
      <c r="D296" s="4" t="s">
        <v>16</v>
      </c>
      <c r="E296">
        <v>78</v>
      </c>
    </row>
    <row r="297" spans="1:5" x14ac:dyDescent="0.35">
      <c r="A297" s="4" t="s">
        <v>22</v>
      </c>
      <c r="B297">
        <v>147</v>
      </c>
      <c r="D297" s="4" t="s">
        <v>16</v>
      </c>
      <c r="E297">
        <v>1225</v>
      </c>
    </row>
    <row r="298" spans="1:5" x14ac:dyDescent="0.35">
      <c r="A298" s="4" t="s">
        <v>22</v>
      </c>
      <c r="B298">
        <v>126</v>
      </c>
      <c r="D298" s="4" t="s">
        <v>16</v>
      </c>
      <c r="E298">
        <v>1</v>
      </c>
    </row>
    <row r="299" spans="1:5" x14ac:dyDescent="0.35">
      <c r="A299" s="4" t="s">
        <v>22</v>
      </c>
      <c r="B299">
        <v>2218</v>
      </c>
      <c r="D299" s="4" t="s">
        <v>16</v>
      </c>
      <c r="E299">
        <v>67</v>
      </c>
    </row>
    <row r="300" spans="1:5" x14ac:dyDescent="0.35">
      <c r="A300" s="4" t="s">
        <v>22</v>
      </c>
      <c r="B300">
        <v>202</v>
      </c>
      <c r="D300" s="4" t="s">
        <v>16</v>
      </c>
      <c r="E300">
        <v>19</v>
      </c>
    </row>
    <row r="301" spans="1:5" x14ac:dyDescent="0.35">
      <c r="A301" s="4" t="s">
        <v>22</v>
      </c>
      <c r="B301">
        <v>140</v>
      </c>
      <c r="D301" s="4" t="s">
        <v>16</v>
      </c>
      <c r="E301">
        <v>2108</v>
      </c>
    </row>
    <row r="302" spans="1:5" x14ac:dyDescent="0.35">
      <c r="A302" s="4" t="s">
        <v>22</v>
      </c>
      <c r="B302">
        <v>1052</v>
      </c>
      <c r="D302" s="4" t="s">
        <v>16</v>
      </c>
      <c r="E302">
        <v>679</v>
      </c>
    </row>
    <row r="303" spans="1:5" x14ac:dyDescent="0.35">
      <c r="A303" s="4" t="s">
        <v>22</v>
      </c>
      <c r="B303">
        <v>247</v>
      </c>
      <c r="D303" s="4" t="s">
        <v>16</v>
      </c>
      <c r="E303">
        <v>36</v>
      </c>
    </row>
    <row r="304" spans="1:5" x14ac:dyDescent="0.35">
      <c r="A304" s="4" t="s">
        <v>22</v>
      </c>
      <c r="B304">
        <v>84</v>
      </c>
      <c r="D304" s="4" t="s">
        <v>16</v>
      </c>
      <c r="E304">
        <v>47</v>
      </c>
    </row>
    <row r="305" spans="1:5" x14ac:dyDescent="0.35">
      <c r="A305" s="4" t="s">
        <v>22</v>
      </c>
      <c r="B305">
        <v>88</v>
      </c>
      <c r="D305" s="4" t="s">
        <v>16</v>
      </c>
      <c r="E305">
        <v>70</v>
      </c>
    </row>
    <row r="306" spans="1:5" x14ac:dyDescent="0.35">
      <c r="A306" s="4" t="s">
        <v>22</v>
      </c>
      <c r="B306">
        <v>156</v>
      </c>
      <c r="D306" s="4" t="s">
        <v>16</v>
      </c>
      <c r="E306">
        <v>154</v>
      </c>
    </row>
    <row r="307" spans="1:5" x14ac:dyDescent="0.35">
      <c r="A307" s="4" t="s">
        <v>22</v>
      </c>
      <c r="B307">
        <v>2985</v>
      </c>
      <c r="D307" s="4" t="s">
        <v>16</v>
      </c>
      <c r="E307">
        <v>22</v>
      </c>
    </row>
    <row r="308" spans="1:5" x14ac:dyDescent="0.35">
      <c r="A308" s="4" t="s">
        <v>22</v>
      </c>
      <c r="B308">
        <v>762</v>
      </c>
      <c r="D308" s="4" t="s">
        <v>16</v>
      </c>
      <c r="E308">
        <v>1758</v>
      </c>
    </row>
    <row r="309" spans="1:5" x14ac:dyDescent="0.35">
      <c r="A309" s="4" t="s">
        <v>22</v>
      </c>
      <c r="B309">
        <v>554</v>
      </c>
      <c r="D309" s="4" t="s">
        <v>16</v>
      </c>
      <c r="E309">
        <v>94</v>
      </c>
    </row>
    <row r="310" spans="1:5" x14ac:dyDescent="0.35">
      <c r="A310" s="4" t="s">
        <v>22</v>
      </c>
      <c r="B310">
        <v>135</v>
      </c>
      <c r="D310" s="4" t="s">
        <v>16</v>
      </c>
      <c r="E310">
        <v>33</v>
      </c>
    </row>
    <row r="311" spans="1:5" x14ac:dyDescent="0.35">
      <c r="A311" s="4" t="s">
        <v>22</v>
      </c>
      <c r="B311">
        <v>122</v>
      </c>
      <c r="D311" s="4" t="s">
        <v>16</v>
      </c>
      <c r="E311">
        <v>1</v>
      </c>
    </row>
    <row r="312" spans="1:5" x14ac:dyDescent="0.35">
      <c r="A312" s="4" t="s">
        <v>22</v>
      </c>
      <c r="B312">
        <v>221</v>
      </c>
      <c r="D312" s="4" t="s">
        <v>16</v>
      </c>
      <c r="E312">
        <v>31</v>
      </c>
    </row>
    <row r="313" spans="1:5" x14ac:dyDescent="0.35">
      <c r="A313" s="4" t="s">
        <v>22</v>
      </c>
      <c r="B313">
        <v>126</v>
      </c>
      <c r="D313" s="4" t="s">
        <v>16</v>
      </c>
      <c r="E313">
        <v>35</v>
      </c>
    </row>
    <row r="314" spans="1:5" x14ac:dyDescent="0.35">
      <c r="A314" s="4" t="s">
        <v>22</v>
      </c>
      <c r="B314">
        <v>1022</v>
      </c>
      <c r="D314" s="4" t="s">
        <v>16</v>
      </c>
      <c r="E314">
        <v>63</v>
      </c>
    </row>
    <row r="315" spans="1:5" x14ac:dyDescent="0.35">
      <c r="A315" s="4" t="s">
        <v>22</v>
      </c>
      <c r="B315">
        <v>3177</v>
      </c>
      <c r="D315" s="4" t="s">
        <v>16</v>
      </c>
      <c r="E315">
        <v>526</v>
      </c>
    </row>
    <row r="316" spans="1:5" x14ac:dyDescent="0.35">
      <c r="A316" s="4" t="s">
        <v>22</v>
      </c>
      <c r="B316">
        <v>198</v>
      </c>
      <c r="D316" s="4" t="s">
        <v>16</v>
      </c>
      <c r="E316">
        <v>121</v>
      </c>
    </row>
    <row r="317" spans="1:5" x14ac:dyDescent="0.35">
      <c r="A317" s="4" t="s">
        <v>22</v>
      </c>
      <c r="B317">
        <v>85</v>
      </c>
      <c r="D317" s="4" t="s">
        <v>16</v>
      </c>
      <c r="E317">
        <v>67</v>
      </c>
    </row>
    <row r="318" spans="1:5" x14ac:dyDescent="0.35">
      <c r="A318" s="4" t="s">
        <v>22</v>
      </c>
      <c r="B318">
        <v>3596</v>
      </c>
      <c r="D318" s="4" t="s">
        <v>16</v>
      </c>
      <c r="E318">
        <v>57</v>
      </c>
    </row>
    <row r="319" spans="1:5" x14ac:dyDescent="0.35">
      <c r="A319" s="4" t="s">
        <v>22</v>
      </c>
      <c r="B319">
        <v>244</v>
      </c>
      <c r="D319" s="4" t="s">
        <v>16</v>
      </c>
      <c r="E319">
        <v>1229</v>
      </c>
    </row>
    <row r="320" spans="1:5" x14ac:dyDescent="0.35">
      <c r="A320" s="4" t="s">
        <v>22</v>
      </c>
      <c r="B320">
        <v>5180</v>
      </c>
      <c r="D320" s="4" t="s">
        <v>16</v>
      </c>
      <c r="E320">
        <v>12</v>
      </c>
    </row>
    <row r="321" spans="1:5" x14ac:dyDescent="0.35">
      <c r="A321" s="4" t="s">
        <v>22</v>
      </c>
      <c r="B321">
        <v>589</v>
      </c>
      <c r="D321" s="4" t="s">
        <v>16</v>
      </c>
      <c r="E321">
        <v>452</v>
      </c>
    </row>
    <row r="322" spans="1:5" x14ac:dyDescent="0.35">
      <c r="A322" s="4" t="s">
        <v>22</v>
      </c>
      <c r="B322">
        <v>2725</v>
      </c>
      <c r="D322" s="4" t="s">
        <v>16</v>
      </c>
      <c r="E322">
        <v>1886</v>
      </c>
    </row>
    <row r="323" spans="1:5" x14ac:dyDescent="0.35">
      <c r="A323" s="4" t="s">
        <v>22</v>
      </c>
      <c r="B323">
        <v>300</v>
      </c>
      <c r="D323" s="4" t="s">
        <v>16</v>
      </c>
      <c r="E323">
        <v>1825</v>
      </c>
    </row>
    <row r="324" spans="1:5" x14ac:dyDescent="0.35">
      <c r="A324" s="4" t="s">
        <v>22</v>
      </c>
      <c r="B324">
        <v>144</v>
      </c>
      <c r="D324" s="4" t="s">
        <v>16</v>
      </c>
      <c r="E324">
        <v>31</v>
      </c>
    </row>
    <row r="325" spans="1:5" x14ac:dyDescent="0.35">
      <c r="A325" s="4" t="s">
        <v>22</v>
      </c>
      <c r="B325">
        <v>87</v>
      </c>
      <c r="D325" s="4" t="s">
        <v>16</v>
      </c>
      <c r="E325">
        <v>107</v>
      </c>
    </row>
    <row r="326" spans="1:5" x14ac:dyDescent="0.35">
      <c r="A326" s="4" t="s">
        <v>22</v>
      </c>
      <c r="B326">
        <v>3116</v>
      </c>
      <c r="D326" s="4" t="s">
        <v>16</v>
      </c>
      <c r="E326">
        <v>27</v>
      </c>
    </row>
    <row r="327" spans="1:5" x14ac:dyDescent="0.35">
      <c r="A327" s="4" t="s">
        <v>22</v>
      </c>
      <c r="B327">
        <v>909</v>
      </c>
      <c r="D327" s="4" t="s">
        <v>16</v>
      </c>
      <c r="E327">
        <v>1221</v>
      </c>
    </row>
    <row r="328" spans="1:5" x14ac:dyDescent="0.35">
      <c r="A328" s="4" t="s">
        <v>22</v>
      </c>
      <c r="B328">
        <v>1613</v>
      </c>
      <c r="D328" s="4" t="s">
        <v>16</v>
      </c>
      <c r="E328">
        <v>1</v>
      </c>
    </row>
    <row r="329" spans="1:5" x14ac:dyDescent="0.35">
      <c r="A329" s="4" t="s">
        <v>22</v>
      </c>
      <c r="B329">
        <v>136</v>
      </c>
      <c r="D329" s="4" t="s">
        <v>16</v>
      </c>
      <c r="E329">
        <v>16</v>
      </c>
    </row>
    <row r="330" spans="1:5" x14ac:dyDescent="0.35">
      <c r="A330" s="4" t="s">
        <v>22</v>
      </c>
      <c r="B330">
        <v>130</v>
      </c>
      <c r="D330" s="4" t="s">
        <v>16</v>
      </c>
      <c r="E330">
        <v>41</v>
      </c>
    </row>
    <row r="331" spans="1:5" x14ac:dyDescent="0.35">
      <c r="A331" s="4" t="s">
        <v>22</v>
      </c>
      <c r="B331">
        <v>102</v>
      </c>
      <c r="D331" s="4" t="s">
        <v>16</v>
      </c>
      <c r="E331">
        <v>523</v>
      </c>
    </row>
    <row r="332" spans="1:5" x14ac:dyDescent="0.35">
      <c r="A332" s="4" t="s">
        <v>22</v>
      </c>
      <c r="B332">
        <v>4006</v>
      </c>
      <c r="D332" s="4" t="s">
        <v>16</v>
      </c>
      <c r="E332">
        <v>141</v>
      </c>
    </row>
    <row r="333" spans="1:5" x14ac:dyDescent="0.35">
      <c r="A333" s="4" t="s">
        <v>22</v>
      </c>
      <c r="B333">
        <v>1629</v>
      </c>
      <c r="D333" s="4" t="s">
        <v>16</v>
      </c>
      <c r="E333">
        <v>52</v>
      </c>
    </row>
    <row r="334" spans="1:5" x14ac:dyDescent="0.35">
      <c r="A334" s="4" t="s">
        <v>22</v>
      </c>
      <c r="B334">
        <v>2188</v>
      </c>
      <c r="D334" s="4" t="s">
        <v>16</v>
      </c>
      <c r="E334">
        <v>225</v>
      </c>
    </row>
    <row r="335" spans="1:5" x14ac:dyDescent="0.35">
      <c r="A335" s="4" t="s">
        <v>22</v>
      </c>
      <c r="B335">
        <v>2409</v>
      </c>
      <c r="D335" s="4" t="s">
        <v>16</v>
      </c>
      <c r="E335">
        <v>38</v>
      </c>
    </row>
    <row r="336" spans="1:5" x14ac:dyDescent="0.35">
      <c r="A336" s="4" t="s">
        <v>22</v>
      </c>
      <c r="B336">
        <v>194</v>
      </c>
      <c r="D336" s="4" t="s">
        <v>16</v>
      </c>
      <c r="E336">
        <v>15</v>
      </c>
    </row>
    <row r="337" spans="1:5" x14ac:dyDescent="0.35">
      <c r="A337" s="4" t="s">
        <v>22</v>
      </c>
      <c r="B337">
        <v>1140</v>
      </c>
      <c r="D337" s="4" t="s">
        <v>16</v>
      </c>
      <c r="E337">
        <v>37</v>
      </c>
    </row>
    <row r="338" spans="1:5" x14ac:dyDescent="0.35">
      <c r="A338" s="4" t="s">
        <v>22</v>
      </c>
      <c r="B338">
        <v>102</v>
      </c>
      <c r="D338" s="4" t="s">
        <v>16</v>
      </c>
      <c r="E338">
        <v>112</v>
      </c>
    </row>
    <row r="339" spans="1:5" x14ac:dyDescent="0.35">
      <c r="A339" s="4" t="s">
        <v>22</v>
      </c>
      <c r="B339">
        <v>2857</v>
      </c>
      <c r="D339" s="4" t="s">
        <v>16</v>
      </c>
      <c r="E339">
        <v>21</v>
      </c>
    </row>
    <row r="340" spans="1:5" x14ac:dyDescent="0.35">
      <c r="A340" s="4" t="s">
        <v>22</v>
      </c>
      <c r="B340">
        <v>107</v>
      </c>
      <c r="D340" s="4" t="s">
        <v>16</v>
      </c>
      <c r="E340">
        <v>67</v>
      </c>
    </row>
    <row r="341" spans="1:5" x14ac:dyDescent="0.35">
      <c r="A341" s="4" t="s">
        <v>22</v>
      </c>
      <c r="B341">
        <v>160</v>
      </c>
      <c r="D341" s="4" t="s">
        <v>16</v>
      </c>
      <c r="E341">
        <v>78</v>
      </c>
    </row>
    <row r="342" spans="1:5" x14ac:dyDescent="0.35">
      <c r="A342" s="4" t="s">
        <v>22</v>
      </c>
      <c r="B342">
        <v>2230</v>
      </c>
      <c r="D342" s="4" t="s">
        <v>16</v>
      </c>
      <c r="E342">
        <v>67</v>
      </c>
    </row>
    <row r="343" spans="1:5" x14ac:dyDescent="0.35">
      <c r="A343" s="4" t="s">
        <v>22</v>
      </c>
      <c r="B343">
        <v>316</v>
      </c>
      <c r="D343" s="4" t="s">
        <v>16</v>
      </c>
      <c r="E343">
        <v>263</v>
      </c>
    </row>
    <row r="344" spans="1:5" x14ac:dyDescent="0.35">
      <c r="A344" s="4" t="s">
        <v>22</v>
      </c>
      <c r="B344">
        <v>117</v>
      </c>
      <c r="D344" s="4" t="s">
        <v>16</v>
      </c>
      <c r="E344">
        <v>1691</v>
      </c>
    </row>
    <row r="345" spans="1:5" x14ac:dyDescent="0.35">
      <c r="A345" s="4" t="s">
        <v>22</v>
      </c>
      <c r="B345">
        <v>6406</v>
      </c>
      <c r="D345" s="4" t="s">
        <v>16</v>
      </c>
      <c r="E345">
        <v>181</v>
      </c>
    </row>
    <row r="346" spans="1:5" x14ac:dyDescent="0.35">
      <c r="A346" s="4" t="s">
        <v>22</v>
      </c>
      <c r="B346">
        <v>192</v>
      </c>
      <c r="D346" s="4" t="s">
        <v>16</v>
      </c>
      <c r="E346">
        <v>13</v>
      </c>
    </row>
    <row r="347" spans="1:5" x14ac:dyDescent="0.35">
      <c r="A347" s="4" t="s">
        <v>22</v>
      </c>
      <c r="B347">
        <v>26</v>
      </c>
      <c r="D347" s="4" t="s">
        <v>16</v>
      </c>
      <c r="E347">
        <v>1</v>
      </c>
    </row>
    <row r="348" spans="1:5" x14ac:dyDescent="0.35">
      <c r="A348" s="4" t="s">
        <v>22</v>
      </c>
      <c r="B348">
        <v>723</v>
      </c>
      <c r="D348" s="4" t="s">
        <v>16</v>
      </c>
      <c r="E348">
        <v>21</v>
      </c>
    </row>
    <row r="349" spans="1:5" x14ac:dyDescent="0.35">
      <c r="A349" s="4" t="s">
        <v>22</v>
      </c>
      <c r="B349">
        <v>170</v>
      </c>
      <c r="D349" s="4" t="s">
        <v>16</v>
      </c>
      <c r="E349">
        <v>830</v>
      </c>
    </row>
    <row r="350" spans="1:5" x14ac:dyDescent="0.35">
      <c r="A350" s="4" t="s">
        <v>22</v>
      </c>
      <c r="B350">
        <v>238</v>
      </c>
      <c r="D350" s="4" t="s">
        <v>16</v>
      </c>
      <c r="E350">
        <v>130</v>
      </c>
    </row>
    <row r="351" spans="1:5" x14ac:dyDescent="0.35">
      <c r="A351" s="4" t="s">
        <v>22</v>
      </c>
      <c r="B351">
        <v>55</v>
      </c>
      <c r="D351" s="4" t="s">
        <v>16</v>
      </c>
      <c r="E351">
        <v>55</v>
      </c>
    </row>
    <row r="352" spans="1:5" x14ac:dyDescent="0.35">
      <c r="A352" s="4" t="s">
        <v>22</v>
      </c>
      <c r="B352">
        <v>128</v>
      </c>
      <c r="D352" s="4" t="s">
        <v>16</v>
      </c>
      <c r="E352">
        <v>114</v>
      </c>
    </row>
    <row r="353" spans="1:5" x14ac:dyDescent="0.35">
      <c r="A353" s="4" t="s">
        <v>22</v>
      </c>
      <c r="B353">
        <v>2144</v>
      </c>
      <c r="D353" s="4" t="s">
        <v>16</v>
      </c>
      <c r="E353">
        <v>594</v>
      </c>
    </row>
    <row r="354" spans="1:5" x14ac:dyDescent="0.35">
      <c r="A354" s="4" t="s">
        <v>22</v>
      </c>
      <c r="B354">
        <v>2693</v>
      </c>
      <c r="D354" s="4" t="s">
        <v>16</v>
      </c>
      <c r="E354">
        <v>24</v>
      </c>
    </row>
    <row r="355" spans="1:5" x14ac:dyDescent="0.35">
      <c r="A355" s="4" t="s">
        <v>22</v>
      </c>
      <c r="B355">
        <v>432</v>
      </c>
      <c r="D355" s="4" t="s">
        <v>16</v>
      </c>
      <c r="E355">
        <v>252</v>
      </c>
    </row>
    <row r="356" spans="1:5" x14ac:dyDescent="0.35">
      <c r="A356" s="4" t="s">
        <v>22</v>
      </c>
      <c r="B356">
        <v>189</v>
      </c>
      <c r="D356" s="4" t="s">
        <v>16</v>
      </c>
      <c r="E356">
        <v>67</v>
      </c>
    </row>
    <row r="357" spans="1:5" x14ac:dyDescent="0.35">
      <c r="A357" s="4" t="s">
        <v>22</v>
      </c>
      <c r="B357">
        <v>154</v>
      </c>
      <c r="D357" s="4" t="s">
        <v>16</v>
      </c>
      <c r="E357">
        <v>742</v>
      </c>
    </row>
    <row r="358" spans="1:5" x14ac:dyDescent="0.35">
      <c r="A358" s="4" t="s">
        <v>22</v>
      </c>
      <c r="B358">
        <v>96</v>
      </c>
      <c r="D358" s="4" t="s">
        <v>16</v>
      </c>
      <c r="E358">
        <v>75</v>
      </c>
    </row>
    <row r="359" spans="1:5" x14ac:dyDescent="0.35">
      <c r="A359" s="4" t="s">
        <v>22</v>
      </c>
      <c r="B359">
        <v>3063</v>
      </c>
      <c r="D359" s="4" t="s">
        <v>16</v>
      </c>
      <c r="E359">
        <v>4405</v>
      </c>
    </row>
    <row r="360" spans="1:5" x14ac:dyDescent="0.35">
      <c r="A360" s="4" t="s">
        <v>22</v>
      </c>
      <c r="B360">
        <v>2266</v>
      </c>
      <c r="D360" s="4" t="s">
        <v>16</v>
      </c>
      <c r="E360">
        <v>92</v>
      </c>
    </row>
    <row r="361" spans="1:5" x14ac:dyDescent="0.35">
      <c r="A361" s="4" t="s">
        <v>22</v>
      </c>
      <c r="B361">
        <v>194</v>
      </c>
      <c r="D361" s="4" t="s">
        <v>16</v>
      </c>
      <c r="E361">
        <v>64</v>
      </c>
    </row>
    <row r="362" spans="1:5" x14ac:dyDescent="0.35">
      <c r="A362" s="4" t="s">
        <v>22</v>
      </c>
      <c r="B362">
        <v>129</v>
      </c>
      <c r="D362" s="4" t="s">
        <v>16</v>
      </c>
      <c r="E362">
        <v>64</v>
      </c>
    </row>
    <row r="363" spans="1:5" x14ac:dyDescent="0.35">
      <c r="A363" s="4" t="s">
        <v>22</v>
      </c>
      <c r="B363">
        <v>375</v>
      </c>
      <c r="D363" s="4" t="s">
        <v>16</v>
      </c>
      <c r="E363">
        <v>842</v>
      </c>
    </row>
    <row r="364" spans="1:5" x14ac:dyDescent="0.35">
      <c r="A364" s="4" t="s">
        <v>22</v>
      </c>
      <c r="B364">
        <v>409</v>
      </c>
      <c r="D364" s="4" t="s">
        <v>16</v>
      </c>
      <c r="E364">
        <v>112</v>
      </c>
    </row>
    <row r="365" spans="1:5" x14ac:dyDescent="0.35">
      <c r="A365" s="4" t="s">
        <v>22</v>
      </c>
      <c r="B365">
        <v>234</v>
      </c>
      <c r="D365" s="4" t="s">
        <v>16</v>
      </c>
      <c r="E365">
        <v>374</v>
      </c>
    </row>
    <row r="366" spans="1:5" x14ac:dyDescent="0.35">
      <c r="A366" s="4" t="s">
        <v>22</v>
      </c>
      <c r="B366">
        <v>3016</v>
      </c>
    </row>
    <row r="367" spans="1:5" x14ac:dyDescent="0.35">
      <c r="A367" s="4" t="s">
        <v>22</v>
      </c>
      <c r="B367">
        <v>264</v>
      </c>
    </row>
    <row r="368" spans="1:5" x14ac:dyDescent="0.35">
      <c r="A368" s="4" t="s">
        <v>22</v>
      </c>
      <c r="B368">
        <v>272</v>
      </c>
    </row>
    <row r="369" spans="1:2" x14ac:dyDescent="0.35">
      <c r="A369" s="4" t="s">
        <v>22</v>
      </c>
      <c r="B369">
        <v>419</v>
      </c>
    </row>
    <row r="370" spans="1:2" x14ac:dyDescent="0.35">
      <c r="A370" s="4" t="s">
        <v>22</v>
      </c>
      <c r="B370">
        <v>1621</v>
      </c>
    </row>
    <row r="371" spans="1:2" x14ac:dyDescent="0.35">
      <c r="A371" s="4" t="s">
        <v>22</v>
      </c>
      <c r="B371">
        <v>1101</v>
      </c>
    </row>
    <row r="372" spans="1:2" x14ac:dyDescent="0.35">
      <c r="A372" s="4" t="s">
        <v>22</v>
      </c>
      <c r="B372">
        <v>1073</v>
      </c>
    </row>
    <row r="373" spans="1:2" x14ac:dyDescent="0.35">
      <c r="A373" s="4" t="s">
        <v>22</v>
      </c>
      <c r="B373">
        <v>331</v>
      </c>
    </row>
    <row r="374" spans="1:2" x14ac:dyDescent="0.35">
      <c r="A374" s="4" t="s">
        <v>22</v>
      </c>
      <c r="B374">
        <v>1170</v>
      </c>
    </row>
    <row r="375" spans="1:2" x14ac:dyDescent="0.35">
      <c r="A375" s="4" t="s">
        <v>22</v>
      </c>
      <c r="B375">
        <v>363</v>
      </c>
    </row>
    <row r="376" spans="1:2" x14ac:dyDescent="0.35">
      <c r="A376" s="4" t="s">
        <v>22</v>
      </c>
      <c r="B376">
        <v>103</v>
      </c>
    </row>
    <row r="377" spans="1:2" x14ac:dyDescent="0.35">
      <c r="A377" s="4" t="s">
        <v>22</v>
      </c>
      <c r="B377">
        <v>147</v>
      </c>
    </row>
    <row r="378" spans="1:2" x14ac:dyDescent="0.35">
      <c r="A378" s="4" t="s">
        <v>22</v>
      </c>
      <c r="B378">
        <v>110</v>
      </c>
    </row>
    <row r="379" spans="1:2" x14ac:dyDescent="0.35">
      <c r="A379" s="4" t="s">
        <v>22</v>
      </c>
      <c r="B379">
        <v>134</v>
      </c>
    </row>
    <row r="380" spans="1:2" x14ac:dyDescent="0.35">
      <c r="A380" s="4" t="s">
        <v>22</v>
      </c>
      <c r="B380">
        <v>269</v>
      </c>
    </row>
    <row r="381" spans="1:2" x14ac:dyDescent="0.35">
      <c r="A381" s="4" t="s">
        <v>22</v>
      </c>
      <c r="B381">
        <v>175</v>
      </c>
    </row>
    <row r="382" spans="1:2" x14ac:dyDescent="0.35">
      <c r="A382" s="4" t="s">
        <v>22</v>
      </c>
      <c r="B382">
        <v>69</v>
      </c>
    </row>
    <row r="383" spans="1:2" x14ac:dyDescent="0.35">
      <c r="A383" s="4" t="s">
        <v>22</v>
      </c>
      <c r="B383">
        <v>190</v>
      </c>
    </row>
    <row r="384" spans="1:2" x14ac:dyDescent="0.35">
      <c r="A384" s="4" t="s">
        <v>22</v>
      </c>
      <c r="B384">
        <v>237</v>
      </c>
    </row>
    <row r="385" spans="1:2" x14ac:dyDescent="0.35">
      <c r="A385" s="4" t="s">
        <v>22</v>
      </c>
      <c r="B385">
        <v>196</v>
      </c>
    </row>
    <row r="386" spans="1:2" x14ac:dyDescent="0.35">
      <c r="A386" s="4" t="s">
        <v>22</v>
      </c>
      <c r="B386">
        <v>7295</v>
      </c>
    </row>
    <row r="387" spans="1:2" x14ac:dyDescent="0.35">
      <c r="A387" s="4" t="s">
        <v>22</v>
      </c>
      <c r="B387">
        <v>2893</v>
      </c>
    </row>
    <row r="388" spans="1:2" x14ac:dyDescent="0.35">
      <c r="A388" s="4" t="s">
        <v>22</v>
      </c>
      <c r="B388">
        <v>820</v>
      </c>
    </row>
    <row r="389" spans="1:2" x14ac:dyDescent="0.35">
      <c r="A389" s="4" t="s">
        <v>22</v>
      </c>
      <c r="B389">
        <v>2038</v>
      </c>
    </row>
    <row r="390" spans="1:2" x14ac:dyDescent="0.35">
      <c r="A390" s="4" t="s">
        <v>22</v>
      </c>
      <c r="B390">
        <v>116</v>
      </c>
    </row>
    <row r="391" spans="1:2" x14ac:dyDescent="0.35">
      <c r="A391" s="4" t="s">
        <v>22</v>
      </c>
      <c r="B391">
        <v>1345</v>
      </c>
    </row>
    <row r="392" spans="1:2" x14ac:dyDescent="0.35">
      <c r="A392" s="4" t="s">
        <v>22</v>
      </c>
      <c r="B392">
        <v>168</v>
      </c>
    </row>
    <row r="393" spans="1:2" x14ac:dyDescent="0.35">
      <c r="A393" s="4" t="s">
        <v>22</v>
      </c>
      <c r="B393">
        <v>137</v>
      </c>
    </row>
    <row r="394" spans="1:2" x14ac:dyDescent="0.35">
      <c r="A394" s="4" t="s">
        <v>22</v>
      </c>
      <c r="B394">
        <v>186</v>
      </c>
    </row>
    <row r="395" spans="1:2" x14ac:dyDescent="0.35">
      <c r="A395" s="4" t="s">
        <v>22</v>
      </c>
      <c r="B395">
        <v>125</v>
      </c>
    </row>
    <row r="396" spans="1:2" x14ac:dyDescent="0.35">
      <c r="A396" s="4" t="s">
        <v>22</v>
      </c>
      <c r="B396">
        <v>202</v>
      </c>
    </row>
    <row r="397" spans="1:2" x14ac:dyDescent="0.35">
      <c r="A397" s="4" t="s">
        <v>22</v>
      </c>
      <c r="B397">
        <v>103</v>
      </c>
    </row>
    <row r="398" spans="1:2" x14ac:dyDescent="0.35">
      <c r="A398" s="4" t="s">
        <v>22</v>
      </c>
      <c r="B398">
        <v>1785</v>
      </c>
    </row>
    <row r="399" spans="1:2" x14ac:dyDescent="0.35">
      <c r="A399" s="4" t="s">
        <v>22</v>
      </c>
      <c r="B399">
        <v>157</v>
      </c>
    </row>
    <row r="400" spans="1:2" x14ac:dyDescent="0.35">
      <c r="A400" s="4" t="s">
        <v>22</v>
      </c>
      <c r="B400">
        <v>555</v>
      </c>
    </row>
    <row r="401" spans="1:2" x14ac:dyDescent="0.35">
      <c r="A401" s="4" t="s">
        <v>22</v>
      </c>
      <c r="B401">
        <v>297</v>
      </c>
    </row>
    <row r="402" spans="1:2" x14ac:dyDescent="0.35">
      <c r="A402" s="4" t="s">
        <v>22</v>
      </c>
      <c r="B402">
        <v>123</v>
      </c>
    </row>
    <row r="403" spans="1:2" x14ac:dyDescent="0.35">
      <c r="A403" s="4" t="s">
        <v>22</v>
      </c>
      <c r="B403">
        <v>3036</v>
      </c>
    </row>
    <row r="404" spans="1:2" x14ac:dyDescent="0.35">
      <c r="A404" s="4" t="s">
        <v>22</v>
      </c>
      <c r="B404">
        <v>144</v>
      </c>
    </row>
    <row r="405" spans="1:2" x14ac:dyDescent="0.35">
      <c r="A405" s="4" t="s">
        <v>22</v>
      </c>
      <c r="B405">
        <v>121</v>
      </c>
    </row>
    <row r="406" spans="1:2" x14ac:dyDescent="0.35">
      <c r="A406" s="4" t="s">
        <v>22</v>
      </c>
      <c r="B406">
        <v>181</v>
      </c>
    </row>
    <row r="407" spans="1:2" x14ac:dyDescent="0.35">
      <c r="A407" s="4" t="s">
        <v>22</v>
      </c>
      <c r="B407">
        <v>122</v>
      </c>
    </row>
    <row r="408" spans="1:2" x14ac:dyDescent="0.35">
      <c r="A408" s="4" t="s">
        <v>22</v>
      </c>
      <c r="B408">
        <v>1071</v>
      </c>
    </row>
    <row r="409" spans="1:2" x14ac:dyDescent="0.35">
      <c r="A409" s="4" t="s">
        <v>22</v>
      </c>
      <c r="B409">
        <v>980</v>
      </c>
    </row>
    <row r="410" spans="1:2" x14ac:dyDescent="0.35">
      <c r="A410" s="4" t="s">
        <v>22</v>
      </c>
      <c r="B410">
        <v>536</v>
      </c>
    </row>
    <row r="411" spans="1:2" x14ac:dyDescent="0.35">
      <c r="A411" s="4" t="s">
        <v>22</v>
      </c>
      <c r="B411">
        <v>1991</v>
      </c>
    </row>
    <row r="412" spans="1:2" x14ac:dyDescent="0.35">
      <c r="A412" s="4" t="s">
        <v>22</v>
      </c>
      <c r="B412">
        <v>180</v>
      </c>
    </row>
    <row r="413" spans="1:2" x14ac:dyDescent="0.35">
      <c r="A413" s="4" t="s">
        <v>22</v>
      </c>
      <c r="B413">
        <v>130</v>
      </c>
    </row>
    <row r="414" spans="1:2" x14ac:dyDescent="0.35">
      <c r="A414" s="4" t="s">
        <v>22</v>
      </c>
      <c r="B414">
        <v>122</v>
      </c>
    </row>
    <row r="415" spans="1:2" x14ac:dyDescent="0.35">
      <c r="A415" s="4" t="s">
        <v>22</v>
      </c>
      <c r="B415">
        <v>140</v>
      </c>
    </row>
    <row r="416" spans="1:2" x14ac:dyDescent="0.35">
      <c r="A416" s="4" t="s">
        <v>22</v>
      </c>
      <c r="B416">
        <v>3388</v>
      </c>
    </row>
    <row r="417" spans="1:2" x14ac:dyDescent="0.35">
      <c r="A417" s="4" t="s">
        <v>22</v>
      </c>
      <c r="B417">
        <v>280</v>
      </c>
    </row>
    <row r="418" spans="1:2" x14ac:dyDescent="0.35">
      <c r="A418" s="4" t="s">
        <v>22</v>
      </c>
      <c r="B418">
        <v>366</v>
      </c>
    </row>
    <row r="419" spans="1:2" x14ac:dyDescent="0.35">
      <c r="A419" s="4" t="s">
        <v>22</v>
      </c>
      <c r="B419">
        <v>270</v>
      </c>
    </row>
    <row r="420" spans="1:2" x14ac:dyDescent="0.35">
      <c r="A420" s="4" t="s">
        <v>22</v>
      </c>
      <c r="B420">
        <v>137</v>
      </c>
    </row>
    <row r="421" spans="1:2" x14ac:dyDescent="0.35">
      <c r="A421" s="4" t="s">
        <v>22</v>
      </c>
      <c r="B421">
        <v>3205</v>
      </c>
    </row>
    <row r="422" spans="1:2" x14ac:dyDescent="0.35">
      <c r="A422" s="4" t="s">
        <v>22</v>
      </c>
      <c r="B422">
        <v>288</v>
      </c>
    </row>
    <row r="423" spans="1:2" x14ac:dyDescent="0.35">
      <c r="A423" s="4" t="s">
        <v>22</v>
      </c>
      <c r="B423">
        <v>148</v>
      </c>
    </row>
    <row r="424" spans="1:2" x14ac:dyDescent="0.35">
      <c r="A424" s="4" t="s">
        <v>22</v>
      </c>
      <c r="B424">
        <v>114</v>
      </c>
    </row>
    <row r="425" spans="1:2" x14ac:dyDescent="0.35">
      <c r="A425" s="4" t="s">
        <v>22</v>
      </c>
      <c r="B425">
        <v>1518</v>
      </c>
    </row>
    <row r="426" spans="1:2" x14ac:dyDescent="0.35">
      <c r="A426" s="4" t="s">
        <v>22</v>
      </c>
      <c r="B426">
        <v>166</v>
      </c>
    </row>
    <row r="427" spans="1:2" x14ac:dyDescent="0.35">
      <c r="A427" s="4" t="s">
        <v>22</v>
      </c>
      <c r="B427">
        <v>100</v>
      </c>
    </row>
    <row r="428" spans="1:2" x14ac:dyDescent="0.35">
      <c r="A428" s="4" t="s">
        <v>22</v>
      </c>
      <c r="B428">
        <v>235</v>
      </c>
    </row>
    <row r="429" spans="1:2" x14ac:dyDescent="0.35">
      <c r="A429" s="4" t="s">
        <v>22</v>
      </c>
      <c r="B429">
        <v>148</v>
      </c>
    </row>
    <row r="430" spans="1:2" x14ac:dyDescent="0.35">
      <c r="A430" s="4" t="s">
        <v>22</v>
      </c>
      <c r="B430">
        <v>198</v>
      </c>
    </row>
    <row r="431" spans="1:2" x14ac:dyDescent="0.35">
      <c r="A431" s="4" t="s">
        <v>22</v>
      </c>
      <c r="B431">
        <v>150</v>
      </c>
    </row>
    <row r="432" spans="1:2" x14ac:dyDescent="0.35">
      <c r="A432" s="4" t="s">
        <v>22</v>
      </c>
      <c r="B432">
        <v>216</v>
      </c>
    </row>
    <row r="433" spans="1:2" x14ac:dyDescent="0.35">
      <c r="A433" s="4" t="s">
        <v>22</v>
      </c>
      <c r="B433">
        <v>5139</v>
      </c>
    </row>
    <row r="434" spans="1:2" x14ac:dyDescent="0.35">
      <c r="A434" s="4" t="s">
        <v>22</v>
      </c>
      <c r="B434">
        <v>2353</v>
      </c>
    </row>
    <row r="435" spans="1:2" x14ac:dyDescent="0.35">
      <c r="A435" s="4" t="s">
        <v>22</v>
      </c>
      <c r="B435">
        <v>78</v>
      </c>
    </row>
    <row r="436" spans="1:2" x14ac:dyDescent="0.35">
      <c r="A436" s="4" t="s">
        <v>22</v>
      </c>
      <c r="B436">
        <v>174</v>
      </c>
    </row>
    <row r="437" spans="1:2" x14ac:dyDescent="0.35">
      <c r="A437" s="4" t="s">
        <v>22</v>
      </c>
      <c r="B437">
        <v>164</v>
      </c>
    </row>
    <row r="438" spans="1:2" x14ac:dyDescent="0.35">
      <c r="A438" s="4" t="s">
        <v>22</v>
      </c>
      <c r="B438">
        <v>161</v>
      </c>
    </row>
    <row r="439" spans="1:2" x14ac:dyDescent="0.35">
      <c r="A439" s="4" t="s">
        <v>22</v>
      </c>
      <c r="B439">
        <v>138</v>
      </c>
    </row>
    <row r="440" spans="1:2" x14ac:dyDescent="0.35">
      <c r="A440" s="4" t="s">
        <v>22</v>
      </c>
      <c r="B440">
        <v>3308</v>
      </c>
    </row>
    <row r="441" spans="1:2" x14ac:dyDescent="0.35">
      <c r="A441" s="4" t="s">
        <v>22</v>
      </c>
      <c r="B441">
        <v>127</v>
      </c>
    </row>
    <row r="442" spans="1:2" x14ac:dyDescent="0.35">
      <c r="A442" s="4" t="s">
        <v>22</v>
      </c>
      <c r="B442">
        <v>207</v>
      </c>
    </row>
    <row r="443" spans="1:2" x14ac:dyDescent="0.35">
      <c r="A443" s="4" t="s">
        <v>22</v>
      </c>
      <c r="B443">
        <v>181</v>
      </c>
    </row>
    <row r="444" spans="1:2" x14ac:dyDescent="0.35">
      <c r="A444" s="4" t="s">
        <v>22</v>
      </c>
      <c r="B444">
        <v>110</v>
      </c>
    </row>
    <row r="445" spans="1:2" x14ac:dyDescent="0.35">
      <c r="A445" s="4" t="s">
        <v>22</v>
      </c>
      <c r="B445">
        <v>185</v>
      </c>
    </row>
    <row r="446" spans="1:2" x14ac:dyDescent="0.35">
      <c r="A446" s="4" t="s">
        <v>22</v>
      </c>
      <c r="B446">
        <v>121</v>
      </c>
    </row>
    <row r="447" spans="1:2" x14ac:dyDescent="0.35">
      <c r="A447" s="4" t="s">
        <v>22</v>
      </c>
      <c r="B447">
        <v>106</v>
      </c>
    </row>
    <row r="448" spans="1:2" x14ac:dyDescent="0.35">
      <c r="A448" s="4" t="s">
        <v>22</v>
      </c>
      <c r="B448">
        <v>142</v>
      </c>
    </row>
    <row r="449" spans="1:2" x14ac:dyDescent="0.35">
      <c r="A449" s="4" t="s">
        <v>22</v>
      </c>
      <c r="B449">
        <v>233</v>
      </c>
    </row>
    <row r="450" spans="1:2" x14ac:dyDescent="0.35">
      <c r="A450" s="4" t="s">
        <v>22</v>
      </c>
      <c r="B450">
        <v>218</v>
      </c>
    </row>
    <row r="451" spans="1:2" x14ac:dyDescent="0.35">
      <c r="A451" s="4" t="s">
        <v>22</v>
      </c>
      <c r="B451">
        <v>76</v>
      </c>
    </row>
    <row r="452" spans="1:2" x14ac:dyDescent="0.35">
      <c r="A452" s="4" t="s">
        <v>22</v>
      </c>
      <c r="B452">
        <v>43</v>
      </c>
    </row>
    <row r="453" spans="1:2" x14ac:dyDescent="0.35">
      <c r="A453" s="4" t="s">
        <v>22</v>
      </c>
      <c r="B453">
        <v>221</v>
      </c>
    </row>
    <row r="454" spans="1:2" x14ac:dyDescent="0.35">
      <c r="A454" s="4" t="s">
        <v>22</v>
      </c>
      <c r="B454">
        <v>2805</v>
      </c>
    </row>
    <row r="455" spans="1:2" x14ac:dyDescent="0.35">
      <c r="A455" s="4" t="s">
        <v>22</v>
      </c>
      <c r="B455">
        <v>68</v>
      </c>
    </row>
    <row r="456" spans="1:2" x14ac:dyDescent="0.35">
      <c r="A456" s="4" t="s">
        <v>22</v>
      </c>
      <c r="B456">
        <v>183</v>
      </c>
    </row>
    <row r="457" spans="1:2" x14ac:dyDescent="0.35">
      <c r="A457" s="4" t="s">
        <v>22</v>
      </c>
      <c r="B457">
        <v>133</v>
      </c>
    </row>
    <row r="458" spans="1:2" x14ac:dyDescent="0.35">
      <c r="A458" s="4" t="s">
        <v>22</v>
      </c>
      <c r="B458">
        <v>2489</v>
      </c>
    </row>
    <row r="459" spans="1:2" x14ac:dyDescent="0.35">
      <c r="A459" s="4" t="s">
        <v>22</v>
      </c>
      <c r="B459">
        <v>69</v>
      </c>
    </row>
    <row r="460" spans="1:2" x14ac:dyDescent="0.35">
      <c r="A460" s="4" t="s">
        <v>22</v>
      </c>
      <c r="B460">
        <v>279</v>
      </c>
    </row>
    <row r="461" spans="1:2" x14ac:dyDescent="0.35">
      <c r="A461" s="4" t="s">
        <v>22</v>
      </c>
      <c r="B461">
        <v>210</v>
      </c>
    </row>
    <row r="462" spans="1:2" x14ac:dyDescent="0.35">
      <c r="A462" s="4" t="s">
        <v>22</v>
      </c>
      <c r="B462">
        <v>2100</v>
      </c>
    </row>
    <row r="463" spans="1:2" x14ac:dyDescent="0.35">
      <c r="A463" s="4" t="s">
        <v>22</v>
      </c>
      <c r="B463">
        <v>252</v>
      </c>
    </row>
    <row r="464" spans="1:2" x14ac:dyDescent="0.35">
      <c r="A464" s="4" t="s">
        <v>22</v>
      </c>
      <c r="B464">
        <v>1280</v>
      </c>
    </row>
    <row r="465" spans="1:2" x14ac:dyDescent="0.35">
      <c r="A465" s="4" t="s">
        <v>22</v>
      </c>
      <c r="B465">
        <v>157</v>
      </c>
    </row>
    <row r="466" spans="1:2" x14ac:dyDescent="0.35">
      <c r="A466" s="4" t="s">
        <v>22</v>
      </c>
      <c r="B466">
        <v>194</v>
      </c>
    </row>
    <row r="467" spans="1:2" x14ac:dyDescent="0.35">
      <c r="A467" s="4" t="s">
        <v>22</v>
      </c>
      <c r="B467">
        <v>82</v>
      </c>
    </row>
    <row r="468" spans="1:2" x14ac:dyDescent="0.35">
      <c r="A468" s="4" t="s">
        <v>22</v>
      </c>
      <c r="B468">
        <v>4233</v>
      </c>
    </row>
    <row r="469" spans="1:2" x14ac:dyDescent="0.35">
      <c r="A469" s="4" t="s">
        <v>22</v>
      </c>
      <c r="B469">
        <v>1297</v>
      </c>
    </row>
    <row r="470" spans="1:2" x14ac:dyDescent="0.35">
      <c r="A470" s="4" t="s">
        <v>22</v>
      </c>
      <c r="B470">
        <v>165</v>
      </c>
    </row>
    <row r="471" spans="1:2" x14ac:dyDescent="0.35">
      <c r="A471" s="4" t="s">
        <v>22</v>
      </c>
      <c r="B471">
        <v>119</v>
      </c>
    </row>
    <row r="472" spans="1:2" x14ac:dyDescent="0.35">
      <c r="A472" s="4" t="s">
        <v>22</v>
      </c>
      <c r="B472">
        <v>1797</v>
      </c>
    </row>
    <row r="473" spans="1:2" x14ac:dyDescent="0.35">
      <c r="A473" s="4" t="s">
        <v>22</v>
      </c>
      <c r="B473">
        <v>261</v>
      </c>
    </row>
    <row r="474" spans="1:2" x14ac:dyDescent="0.35">
      <c r="A474" s="4" t="s">
        <v>22</v>
      </c>
      <c r="B474">
        <v>157</v>
      </c>
    </row>
    <row r="475" spans="1:2" x14ac:dyDescent="0.35">
      <c r="A475" s="4" t="s">
        <v>22</v>
      </c>
      <c r="B475">
        <v>3533</v>
      </c>
    </row>
    <row r="476" spans="1:2" x14ac:dyDescent="0.35">
      <c r="A476" s="4" t="s">
        <v>22</v>
      </c>
      <c r="B476">
        <v>155</v>
      </c>
    </row>
    <row r="477" spans="1:2" x14ac:dyDescent="0.35">
      <c r="A477" s="4" t="s">
        <v>22</v>
      </c>
      <c r="B477">
        <v>132</v>
      </c>
    </row>
    <row r="478" spans="1:2" x14ac:dyDescent="0.35">
      <c r="A478" s="4" t="s">
        <v>22</v>
      </c>
      <c r="B478">
        <v>1354</v>
      </c>
    </row>
    <row r="479" spans="1:2" x14ac:dyDescent="0.35">
      <c r="A479" s="4" t="s">
        <v>22</v>
      </c>
      <c r="B479">
        <v>48</v>
      </c>
    </row>
    <row r="480" spans="1:2" x14ac:dyDescent="0.35">
      <c r="A480" s="4" t="s">
        <v>22</v>
      </c>
      <c r="B480">
        <v>110</v>
      </c>
    </row>
    <row r="481" spans="1:2" x14ac:dyDescent="0.35">
      <c r="A481" s="4" t="s">
        <v>22</v>
      </c>
      <c r="B481">
        <v>172</v>
      </c>
    </row>
    <row r="482" spans="1:2" x14ac:dyDescent="0.35">
      <c r="A482" s="4" t="s">
        <v>22</v>
      </c>
      <c r="B482">
        <v>307</v>
      </c>
    </row>
    <row r="483" spans="1:2" x14ac:dyDescent="0.35">
      <c r="A483" s="4" t="s">
        <v>22</v>
      </c>
      <c r="B483">
        <v>160</v>
      </c>
    </row>
    <row r="484" spans="1:2" x14ac:dyDescent="0.35">
      <c r="A484" s="4" t="s">
        <v>22</v>
      </c>
      <c r="B484">
        <v>1467</v>
      </c>
    </row>
    <row r="485" spans="1:2" x14ac:dyDescent="0.35">
      <c r="A485" s="4" t="s">
        <v>22</v>
      </c>
      <c r="B485">
        <v>2662</v>
      </c>
    </row>
    <row r="486" spans="1:2" x14ac:dyDescent="0.35">
      <c r="A486" s="4" t="s">
        <v>22</v>
      </c>
      <c r="B486">
        <v>452</v>
      </c>
    </row>
    <row r="487" spans="1:2" x14ac:dyDescent="0.35">
      <c r="A487" s="4" t="s">
        <v>22</v>
      </c>
      <c r="B487">
        <v>158</v>
      </c>
    </row>
    <row r="488" spans="1:2" x14ac:dyDescent="0.35">
      <c r="A488" s="4" t="s">
        <v>22</v>
      </c>
      <c r="B488">
        <v>225</v>
      </c>
    </row>
    <row r="489" spans="1:2" x14ac:dyDescent="0.35">
      <c r="A489" s="4" t="s">
        <v>22</v>
      </c>
      <c r="B489">
        <v>65</v>
      </c>
    </row>
    <row r="490" spans="1:2" x14ac:dyDescent="0.35">
      <c r="A490" s="4" t="s">
        <v>22</v>
      </c>
      <c r="B490">
        <v>163</v>
      </c>
    </row>
    <row r="491" spans="1:2" x14ac:dyDescent="0.35">
      <c r="A491" s="4" t="s">
        <v>22</v>
      </c>
      <c r="B491">
        <v>85</v>
      </c>
    </row>
    <row r="492" spans="1:2" x14ac:dyDescent="0.35">
      <c r="A492" s="4" t="s">
        <v>22</v>
      </c>
      <c r="B492">
        <v>217</v>
      </c>
    </row>
    <row r="493" spans="1:2" x14ac:dyDescent="0.35">
      <c r="A493" s="4" t="s">
        <v>22</v>
      </c>
      <c r="B493">
        <v>150</v>
      </c>
    </row>
    <row r="494" spans="1:2" x14ac:dyDescent="0.35">
      <c r="A494" s="4" t="s">
        <v>22</v>
      </c>
      <c r="B494">
        <v>3272</v>
      </c>
    </row>
    <row r="495" spans="1:2" x14ac:dyDescent="0.35">
      <c r="A495" s="4" t="s">
        <v>22</v>
      </c>
      <c r="B495">
        <v>300</v>
      </c>
    </row>
    <row r="496" spans="1:2" x14ac:dyDescent="0.35">
      <c r="A496" s="4" t="s">
        <v>22</v>
      </c>
      <c r="B496">
        <v>126</v>
      </c>
    </row>
    <row r="497" spans="1:2" x14ac:dyDescent="0.35">
      <c r="A497" s="4" t="s">
        <v>22</v>
      </c>
      <c r="B497">
        <v>2320</v>
      </c>
    </row>
    <row r="498" spans="1:2" x14ac:dyDescent="0.35">
      <c r="A498" s="4" t="s">
        <v>22</v>
      </c>
      <c r="B498">
        <v>81</v>
      </c>
    </row>
    <row r="499" spans="1:2" x14ac:dyDescent="0.35">
      <c r="A499" s="4" t="s">
        <v>22</v>
      </c>
      <c r="B499">
        <v>1887</v>
      </c>
    </row>
    <row r="500" spans="1:2" x14ac:dyDescent="0.35">
      <c r="A500" s="4" t="s">
        <v>22</v>
      </c>
      <c r="B500">
        <v>4358</v>
      </c>
    </row>
    <row r="501" spans="1:2" x14ac:dyDescent="0.35">
      <c r="A501" s="4" t="s">
        <v>22</v>
      </c>
      <c r="B501">
        <v>53</v>
      </c>
    </row>
    <row r="502" spans="1:2" x14ac:dyDescent="0.35">
      <c r="A502" s="4" t="s">
        <v>22</v>
      </c>
      <c r="B502">
        <v>2414</v>
      </c>
    </row>
    <row r="503" spans="1:2" x14ac:dyDescent="0.35">
      <c r="A503" s="4" t="s">
        <v>22</v>
      </c>
      <c r="B503">
        <v>80</v>
      </c>
    </row>
    <row r="504" spans="1:2" x14ac:dyDescent="0.35">
      <c r="A504" s="4" t="s">
        <v>22</v>
      </c>
      <c r="B504">
        <v>193</v>
      </c>
    </row>
    <row r="505" spans="1:2" x14ac:dyDescent="0.35">
      <c r="A505" s="4" t="s">
        <v>22</v>
      </c>
      <c r="B505">
        <v>52</v>
      </c>
    </row>
    <row r="506" spans="1:2" x14ac:dyDescent="0.35">
      <c r="A506" s="4" t="s">
        <v>22</v>
      </c>
      <c r="B506">
        <v>290</v>
      </c>
    </row>
    <row r="507" spans="1:2" x14ac:dyDescent="0.35">
      <c r="A507" s="4" t="s">
        <v>22</v>
      </c>
      <c r="B507">
        <v>122</v>
      </c>
    </row>
    <row r="508" spans="1:2" x14ac:dyDescent="0.35">
      <c r="A508" s="4" t="s">
        <v>22</v>
      </c>
      <c r="B508">
        <v>1470</v>
      </c>
    </row>
    <row r="509" spans="1:2" x14ac:dyDescent="0.35">
      <c r="A509" s="4" t="s">
        <v>22</v>
      </c>
      <c r="B509">
        <v>165</v>
      </c>
    </row>
    <row r="510" spans="1:2" x14ac:dyDescent="0.35">
      <c r="A510" s="4" t="s">
        <v>22</v>
      </c>
      <c r="B510">
        <v>182</v>
      </c>
    </row>
    <row r="511" spans="1:2" x14ac:dyDescent="0.35">
      <c r="A511" s="4" t="s">
        <v>22</v>
      </c>
      <c r="B511">
        <v>199</v>
      </c>
    </row>
    <row r="512" spans="1:2" x14ac:dyDescent="0.35">
      <c r="A512" s="4" t="s">
        <v>22</v>
      </c>
      <c r="B512">
        <v>56</v>
      </c>
    </row>
    <row r="513" spans="1:2" x14ac:dyDescent="0.35">
      <c r="A513" s="4" t="s">
        <v>22</v>
      </c>
      <c r="B513">
        <v>1460</v>
      </c>
    </row>
    <row r="514" spans="1:2" x14ac:dyDescent="0.35">
      <c r="A514" s="4" t="s">
        <v>22</v>
      </c>
      <c r="B514">
        <v>123</v>
      </c>
    </row>
    <row r="515" spans="1:2" x14ac:dyDescent="0.35">
      <c r="A515" s="4" t="s">
        <v>22</v>
      </c>
      <c r="B515">
        <v>159</v>
      </c>
    </row>
    <row r="516" spans="1:2" x14ac:dyDescent="0.35">
      <c r="A516" s="4" t="s">
        <v>22</v>
      </c>
      <c r="B516">
        <v>110</v>
      </c>
    </row>
    <row r="517" spans="1:2" x14ac:dyDescent="0.35">
      <c r="A517" s="4" t="s">
        <v>22</v>
      </c>
      <c r="B517">
        <v>236</v>
      </c>
    </row>
    <row r="518" spans="1:2" x14ac:dyDescent="0.35">
      <c r="A518" s="4" t="s">
        <v>22</v>
      </c>
      <c r="B518">
        <v>191</v>
      </c>
    </row>
    <row r="519" spans="1:2" x14ac:dyDescent="0.35">
      <c r="A519" s="4" t="s">
        <v>22</v>
      </c>
      <c r="B519">
        <v>3934</v>
      </c>
    </row>
    <row r="520" spans="1:2" x14ac:dyDescent="0.35">
      <c r="A520" s="4" t="s">
        <v>22</v>
      </c>
      <c r="B520">
        <v>80</v>
      </c>
    </row>
    <row r="521" spans="1:2" x14ac:dyDescent="0.35">
      <c r="A521" s="4" t="s">
        <v>22</v>
      </c>
      <c r="B521">
        <v>462</v>
      </c>
    </row>
    <row r="522" spans="1:2" x14ac:dyDescent="0.35">
      <c r="A522" s="4" t="s">
        <v>22</v>
      </c>
      <c r="B522">
        <v>179</v>
      </c>
    </row>
    <row r="523" spans="1:2" x14ac:dyDescent="0.35">
      <c r="A523" s="4" t="s">
        <v>22</v>
      </c>
      <c r="B523">
        <v>1866</v>
      </c>
    </row>
    <row r="524" spans="1:2" x14ac:dyDescent="0.35">
      <c r="A524" s="4" t="s">
        <v>22</v>
      </c>
      <c r="B524">
        <v>156</v>
      </c>
    </row>
    <row r="525" spans="1:2" x14ac:dyDescent="0.35">
      <c r="A525" s="4" t="s">
        <v>22</v>
      </c>
      <c r="B525">
        <v>255</v>
      </c>
    </row>
    <row r="526" spans="1:2" x14ac:dyDescent="0.35">
      <c r="A526" s="4" t="s">
        <v>22</v>
      </c>
      <c r="B526">
        <v>2261</v>
      </c>
    </row>
    <row r="527" spans="1:2" x14ac:dyDescent="0.35">
      <c r="A527" s="4" t="s">
        <v>22</v>
      </c>
      <c r="B527">
        <v>40</v>
      </c>
    </row>
    <row r="528" spans="1:2" x14ac:dyDescent="0.35">
      <c r="A528" s="4" t="s">
        <v>22</v>
      </c>
      <c r="B528">
        <v>2289</v>
      </c>
    </row>
    <row r="529" spans="1:2" x14ac:dyDescent="0.35">
      <c r="A529" s="4" t="s">
        <v>22</v>
      </c>
      <c r="B529">
        <v>65</v>
      </c>
    </row>
    <row r="530" spans="1:2" x14ac:dyDescent="0.35">
      <c r="A530" s="4" t="s">
        <v>22</v>
      </c>
      <c r="B530">
        <v>3777</v>
      </c>
    </row>
    <row r="531" spans="1:2" x14ac:dyDescent="0.35">
      <c r="A531" s="4" t="s">
        <v>22</v>
      </c>
      <c r="B531">
        <v>184</v>
      </c>
    </row>
    <row r="532" spans="1:2" x14ac:dyDescent="0.35">
      <c r="A532" s="4" t="s">
        <v>22</v>
      </c>
      <c r="B532">
        <v>85</v>
      </c>
    </row>
    <row r="533" spans="1:2" x14ac:dyDescent="0.35">
      <c r="A533" s="4" t="s">
        <v>22</v>
      </c>
      <c r="B533">
        <v>144</v>
      </c>
    </row>
    <row r="534" spans="1:2" x14ac:dyDescent="0.35">
      <c r="A534" s="4" t="s">
        <v>22</v>
      </c>
      <c r="B534">
        <v>1902</v>
      </c>
    </row>
    <row r="535" spans="1:2" x14ac:dyDescent="0.35">
      <c r="A535" s="4" t="s">
        <v>22</v>
      </c>
      <c r="B535">
        <v>105</v>
      </c>
    </row>
    <row r="536" spans="1:2" x14ac:dyDescent="0.35">
      <c r="A536" s="4" t="s">
        <v>22</v>
      </c>
      <c r="B536">
        <v>132</v>
      </c>
    </row>
    <row r="537" spans="1:2" x14ac:dyDescent="0.35">
      <c r="A537" s="4" t="s">
        <v>22</v>
      </c>
      <c r="B537">
        <v>96</v>
      </c>
    </row>
    <row r="538" spans="1:2" x14ac:dyDescent="0.35">
      <c r="A538" s="4" t="s">
        <v>22</v>
      </c>
      <c r="B538">
        <v>114</v>
      </c>
    </row>
    <row r="539" spans="1:2" x14ac:dyDescent="0.35">
      <c r="A539" s="4" t="s">
        <v>22</v>
      </c>
      <c r="B539">
        <v>203</v>
      </c>
    </row>
    <row r="540" spans="1:2" x14ac:dyDescent="0.35">
      <c r="A540" s="4" t="s">
        <v>22</v>
      </c>
      <c r="B540">
        <v>1559</v>
      </c>
    </row>
    <row r="541" spans="1:2" x14ac:dyDescent="0.35">
      <c r="A541" s="4" t="s">
        <v>22</v>
      </c>
      <c r="B541">
        <v>1548</v>
      </c>
    </row>
    <row r="542" spans="1:2" x14ac:dyDescent="0.35">
      <c r="A542" s="4" t="s">
        <v>22</v>
      </c>
      <c r="B542">
        <v>80</v>
      </c>
    </row>
    <row r="543" spans="1:2" x14ac:dyDescent="0.35">
      <c r="A543" s="4" t="s">
        <v>22</v>
      </c>
      <c r="B543">
        <v>131</v>
      </c>
    </row>
    <row r="544" spans="1:2" x14ac:dyDescent="0.35">
      <c r="A544" s="4" t="s">
        <v>22</v>
      </c>
      <c r="B544">
        <v>112</v>
      </c>
    </row>
    <row r="545" spans="1:2" x14ac:dyDescent="0.35">
      <c r="A545" s="4" t="s">
        <v>22</v>
      </c>
      <c r="B545">
        <v>155</v>
      </c>
    </row>
    <row r="546" spans="1:2" x14ac:dyDescent="0.35">
      <c r="A546" s="4" t="s">
        <v>22</v>
      </c>
      <c r="B546">
        <v>266</v>
      </c>
    </row>
    <row r="547" spans="1:2" x14ac:dyDescent="0.35">
      <c r="A547" s="4" t="s">
        <v>22</v>
      </c>
      <c r="B547">
        <v>155</v>
      </c>
    </row>
    <row r="548" spans="1:2" x14ac:dyDescent="0.35">
      <c r="A548" s="4" t="s">
        <v>22</v>
      </c>
      <c r="B548">
        <v>207</v>
      </c>
    </row>
    <row r="549" spans="1:2" x14ac:dyDescent="0.35">
      <c r="A549" s="4" t="s">
        <v>22</v>
      </c>
      <c r="B549">
        <v>245</v>
      </c>
    </row>
    <row r="550" spans="1:2" x14ac:dyDescent="0.35">
      <c r="A550" s="4" t="s">
        <v>22</v>
      </c>
      <c r="B550">
        <v>1573</v>
      </c>
    </row>
    <row r="551" spans="1:2" x14ac:dyDescent="0.35">
      <c r="A551" s="4" t="s">
        <v>22</v>
      </c>
      <c r="B551">
        <v>114</v>
      </c>
    </row>
    <row r="552" spans="1:2" x14ac:dyDescent="0.35">
      <c r="A552" s="4" t="s">
        <v>22</v>
      </c>
      <c r="B552">
        <v>93</v>
      </c>
    </row>
    <row r="553" spans="1:2" x14ac:dyDescent="0.35">
      <c r="A553" s="4" t="s">
        <v>22</v>
      </c>
      <c r="B553">
        <v>1681</v>
      </c>
    </row>
    <row r="554" spans="1:2" x14ac:dyDescent="0.35">
      <c r="A554" s="4" t="s">
        <v>22</v>
      </c>
      <c r="B554">
        <v>32</v>
      </c>
    </row>
    <row r="555" spans="1:2" x14ac:dyDescent="0.35">
      <c r="A555" s="4" t="s">
        <v>22</v>
      </c>
      <c r="B555">
        <v>135</v>
      </c>
    </row>
    <row r="556" spans="1:2" x14ac:dyDescent="0.35">
      <c r="A556" s="4" t="s">
        <v>22</v>
      </c>
      <c r="B556">
        <v>140</v>
      </c>
    </row>
    <row r="557" spans="1:2" x14ac:dyDescent="0.35">
      <c r="A557" s="4" t="s">
        <v>22</v>
      </c>
      <c r="B557">
        <v>92</v>
      </c>
    </row>
    <row r="558" spans="1:2" x14ac:dyDescent="0.35">
      <c r="A558" s="4" t="s">
        <v>22</v>
      </c>
      <c r="B558">
        <v>1015</v>
      </c>
    </row>
    <row r="559" spans="1:2" x14ac:dyDescent="0.35">
      <c r="A559" s="4" t="s">
        <v>22</v>
      </c>
      <c r="B559">
        <v>323</v>
      </c>
    </row>
    <row r="560" spans="1:2" x14ac:dyDescent="0.35">
      <c r="A560" s="4" t="s">
        <v>22</v>
      </c>
      <c r="B560">
        <v>2326</v>
      </c>
    </row>
    <row r="561" spans="1:2" x14ac:dyDescent="0.35">
      <c r="A561" s="4" t="s">
        <v>22</v>
      </c>
      <c r="B561">
        <v>381</v>
      </c>
    </row>
    <row r="562" spans="1:2" x14ac:dyDescent="0.35">
      <c r="A562" s="4" t="s">
        <v>22</v>
      </c>
      <c r="B562">
        <v>480</v>
      </c>
    </row>
    <row r="563" spans="1:2" x14ac:dyDescent="0.35">
      <c r="A563" s="4" t="s">
        <v>22</v>
      </c>
      <c r="B563">
        <v>226</v>
      </c>
    </row>
    <row r="564" spans="1:2" x14ac:dyDescent="0.35">
      <c r="A564" s="4" t="s">
        <v>22</v>
      </c>
      <c r="B564">
        <v>241</v>
      </c>
    </row>
    <row r="565" spans="1:2" x14ac:dyDescent="0.35">
      <c r="A565" s="4" t="s">
        <v>22</v>
      </c>
      <c r="B565">
        <v>132</v>
      </c>
    </row>
    <row r="566" spans="1:2" x14ac:dyDescent="0.35">
      <c r="A566" s="4" t="s">
        <v>22</v>
      </c>
      <c r="B566">
        <v>2043</v>
      </c>
    </row>
  </sheetData>
  <mergeCells count="2">
    <mergeCell ref="G2:L2"/>
    <mergeCell ref="N2:S2"/>
  </mergeCells>
  <conditionalFormatting sqref="D2:D365">
    <cfRule type="cellIs" dxfId="7" priority="7" operator="equal">
      <formula>"successful"</formula>
    </cfRule>
    <cfRule type="cellIs" dxfId="6" priority="8" operator="equal">
      <formula>"failed"</formula>
    </cfRule>
  </conditionalFormatting>
  <conditionalFormatting sqref="D2:D365">
    <cfRule type="cellIs" dxfId="5" priority="5" operator="equal">
      <formula>"canceled"</formula>
    </cfRule>
    <cfRule type="cellIs" dxfId="4" priority="6" operator="equal">
      <formula>"live"</formula>
    </cfRule>
  </conditionalFormatting>
  <conditionalFormatting sqref="A2:A566">
    <cfRule type="cellIs" dxfId="3" priority="3" operator="equal">
      <formula>"successful"</formula>
    </cfRule>
    <cfRule type="cellIs" dxfId="2" priority="4" operator="equal">
      <formula>"failed"</formula>
    </cfRule>
  </conditionalFormatting>
  <conditionalFormatting sqref="A2:A566">
    <cfRule type="cellIs" dxfId="1" priority="1" operator="equal">
      <formula>"canceled"</formula>
    </cfRule>
    <cfRule type="cellIs" dxfId="0" priority="2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Evans</dc:creator>
  <cp:lastModifiedBy>Jillian Evans</cp:lastModifiedBy>
  <dcterms:created xsi:type="dcterms:W3CDTF">2023-03-07T01:48:32Z</dcterms:created>
  <dcterms:modified xsi:type="dcterms:W3CDTF">2023-03-08T23:33:38Z</dcterms:modified>
</cp:coreProperties>
</file>