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ropbox\personal\General_assembly\"/>
    </mc:Choice>
  </mc:AlternateContent>
  <bookViews>
    <workbookView xWindow="0" yWindow="0" windowWidth="9570" windowHeight="5145"/>
  </bookViews>
  <sheets>
    <sheet name="data" sheetId="1" r:id="rId1"/>
    <sheet name="Dashboard" sheetId="2" r:id="rId2"/>
    <sheet name="ConversionValu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0" i="1"/>
  <c r="AA11" i="1"/>
  <c r="AA12" i="1"/>
  <c r="AA13" i="1"/>
  <c r="AA14" i="1"/>
  <c r="AA15" i="1"/>
  <c r="AA10" i="1"/>
  <c r="Z11" i="1"/>
  <c r="Z12" i="1"/>
  <c r="Z13" i="1"/>
  <c r="Z14" i="1"/>
  <c r="Z15" i="1"/>
  <c r="Z10" i="1"/>
  <c r="T11" i="1"/>
  <c r="T12" i="1"/>
  <c r="T13" i="1"/>
  <c r="T14" i="1"/>
  <c r="T15" i="1"/>
  <c r="T10" i="1"/>
  <c r="I15" i="1"/>
  <c r="I14" i="1"/>
  <c r="I10" i="1"/>
  <c r="I11" i="1"/>
  <c r="I12" i="1"/>
  <c r="I13" i="1"/>
  <c r="G11" i="1"/>
  <c r="G12" i="1"/>
  <c r="G13" i="1"/>
  <c r="G14" i="1"/>
  <c r="G15" i="1"/>
  <c r="G10" i="1"/>
  <c r="V4" i="1"/>
  <c r="V5" i="1"/>
  <c r="V6" i="1"/>
  <c r="V7" i="1"/>
  <c r="V8" i="1"/>
  <c r="V9" i="1"/>
  <c r="V10" i="1"/>
  <c r="V11" i="1"/>
  <c r="V12" i="1"/>
  <c r="V13" i="1"/>
  <c r="V14" i="1"/>
  <c r="V15" i="1"/>
  <c r="V3" i="1"/>
  <c r="P4" i="1"/>
  <c r="P5" i="1"/>
  <c r="P6" i="1"/>
  <c r="P7" i="1"/>
  <c r="P8" i="1"/>
  <c r="P9" i="1"/>
  <c r="P10" i="1"/>
  <c r="P11" i="1"/>
  <c r="P12" i="1"/>
  <c r="P13" i="1"/>
  <c r="P14" i="1"/>
  <c r="P15" i="1"/>
  <c r="P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<sst xmlns="http://schemas.openxmlformats.org/spreadsheetml/2006/main" count="38" uniqueCount="36">
  <si>
    <t>Quarter</t>
  </si>
  <si>
    <t>MAU_MMs</t>
  </si>
  <si>
    <t>Timeline_views_MMs</t>
  </si>
  <si>
    <t>Timeline_views_per_MAU</t>
  </si>
  <si>
    <t>Ad_revenue_per_000_timeline_views</t>
  </si>
  <si>
    <t>number_ad_engagements_normalized</t>
  </si>
  <si>
    <t>revenue_per_ad_engagements_normalized</t>
  </si>
  <si>
    <t>total_ad_revenue_000s</t>
  </si>
  <si>
    <t>total_data_revenue_000s</t>
  </si>
  <si>
    <t>cost_of_revenue_000s</t>
  </si>
  <si>
    <t>US_MAU_MMs</t>
  </si>
  <si>
    <t>US_timeline_views_MMs</t>
  </si>
  <si>
    <t>US_ad_revenue_per_000_timeline_views</t>
  </si>
  <si>
    <t>US_timeline_views_per_MAU</t>
  </si>
  <si>
    <t>Intl_MAU_MMs</t>
  </si>
  <si>
    <t>Intl_timeline_views_MMs</t>
  </si>
  <si>
    <t>Intl_ad_revenue_per_000_timeline_views</t>
  </si>
  <si>
    <t>Intl_timeline_views_per_MAU</t>
  </si>
  <si>
    <t>Monthly Active Users (Millions)</t>
  </si>
  <si>
    <t>Q/Q Growth</t>
  </si>
  <si>
    <t>Quarterly Growth</t>
  </si>
  <si>
    <t>ad_revenue_per_MAU_00s</t>
  </si>
  <si>
    <t>normalized_ad_engagements_per_timeline_view</t>
  </si>
  <si>
    <t>US_revenue</t>
  </si>
  <si>
    <t>Intl_revenue</t>
  </si>
  <si>
    <t>perc_revenue_in_Intl</t>
  </si>
  <si>
    <t>cost_per_000_timeline_view</t>
  </si>
  <si>
    <t>Engagements/ Timeline View normalized</t>
  </si>
  <si>
    <t>Conversion &amp; Value</t>
  </si>
  <si>
    <t>Total Rev/1000 Timeline Views</t>
  </si>
  <si>
    <t>US</t>
  </si>
  <si>
    <t>International</t>
  </si>
  <si>
    <t>Revenue / ad engagement, normalized</t>
  </si>
  <si>
    <t>back</t>
  </si>
  <si>
    <t>Dashboard</t>
  </si>
  <si>
    <t>More...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</si>
</sst>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readingOrder="1"/>
    </xf>
    <xf numFmtId="15" fontId="0" fillId="0" borderId="0" xfId="0" applyNumberFormat="1"/>
    <xf numFmtId="15" fontId="0" fillId="0" borderId="0" xfId="0" applyNumberFormat="1" applyAlignment="1">
      <alignment readingOrder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9" fontId="0" fillId="0" borderId="0" xfId="0" applyNumberFormat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Engagement:</a:t>
            </a:r>
          </a:p>
          <a:p>
            <a:pPr algn="l">
              <a:defRPr/>
            </a:pPr>
            <a:r>
              <a:rPr lang="en-US" sz="1200" b="0"/>
              <a:t>Monthly Timeline</a:t>
            </a:r>
            <a:r>
              <a:rPr lang="en-US" sz="1200" b="0" baseline="0"/>
              <a:t> Views / Monthly Active User</a:t>
            </a:r>
            <a:endParaRPr lang="en-US" sz="1200" b="0"/>
          </a:p>
        </c:rich>
      </c:tx>
      <c:layout>
        <c:manualLayout>
          <c:xMode val="edge"/>
          <c:yMode val="edge"/>
          <c:x val="0.18411119007344331"/>
          <c:y val="1.756576392076550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data!$Y$10:$Y$15</c:f>
              <c:numCache>
                <c:formatCode>General</c:formatCode>
                <c:ptCount val="6"/>
                <c:pt idx="0">
                  <c:v>463</c:v>
                </c:pt>
                <c:pt idx="1">
                  <c:v>536</c:v>
                </c:pt>
                <c:pt idx="2">
                  <c:v>580</c:v>
                </c:pt>
                <c:pt idx="3">
                  <c:v>582</c:v>
                </c:pt>
                <c:pt idx="4">
                  <c:v>619</c:v>
                </c:pt>
                <c:pt idx="5">
                  <c:v>652</c:v>
                </c:pt>
              </c:numCache>
            </c:numRef>
          </c:val>
          <c:smooth val="0"/>
        </c:ser>
        <c:ser>
          <c:idx val="1"/>
          <c:order val="1"/>
          <c:tx>
            <c:v>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data!$S$10:$S$15</c:f>
              <c:numCache>
                <c:formatCode>General</c:formatCode>
                <c:ptCount val="6"/>
                <c:pt idx="0">
                  <c:v>677</c:v>
                </c:pt>
                <c:pt idx="1">
                  <c:v>763</c:v>
                </c:pt>
                <c:pt idx="2">
                  <c:v>804</c:v>
                </c:pt>
                <c:pt idx="3">
                  <c:v>803</c:v>
                </c:pt>
                <c:pt idx="4">
                  <c:v>828</c:v>
                </c:pt>
                <c:pt idx="5">
                  <c:v>825</c:v>
                </c:pt>
              </c:numCache>
            </c:numRef>
          </c:val>
          <c:smooth val="0"/>
        </c:ser>
        <c:ser>
          <c:idx val="2"/>
          <c:order val="2"/>
          <c:tx>
            <c:v>Total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data!$E$10:$E$15</c:f>
              <c:numCache>
                <c:formatCode>General</c:formatCode>
                <c:ptCount val="6"/>
                <c:pt idx="0">
                  <c:v>516</c:v>
                </c:pt>
                <c:pt idx="1">
                  <c:v>591</c:v>
                </c:pt>
                <c:pt idx="2">
                  <c:v>635</c:v>
                </c:pt>
                <c:pt idx="3">
                  <c:v>635</c:v>
                </c:pt>
                <c:pt idx="4">
                  <c:v>668</c:v>
                </c:pt>
                <c:pt idx="5">
                  <c:v>691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692384"/>
        <c:axId val="480691992"/>
      </c:lineChart>
      <c:dateAx>
        <c:axId val="480692384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91992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480691992"/>
        <c:scaling>
          <c:orientation val="minMax"/>
          <c:max val="1000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92384"/>
        <c:crosses val="autoZero"/>
        <c:crossBetween val="between"/>
        <c:majorUnit val="200"/>
        <c:minorUnit val="2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954518446564566"/>
          <c:y val="0.74139915202907325"/>
          <c:w val="0.47928746924447713"/>
          <c:h val="9.985276988305456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Growth:</a:t>
            </a:r>
          </a:p>
          <a:p>
            <a:pPr algn="l">
              <a:defRPr/>
            </a:pPr>
            <a:r>
              <a:rPr lang="en-US" sz="1200" b="0"/>
              <a:t>Quarterly</a:t>
            </a:r>
            <a:r>
              <a:rPr lang="en-US" sz="1200" b="0" baseline="0"/>
              <a:t> Growth in Monthly Active Users</a:t>
            </a:r>
            <a:endParaRPr lang="en-US" sz="1200" b="0"/>
          </a:p>
        </c:rich>
      </c:tx>
      <c:layout>
        <c:manualLayout>
          <c:xMode val="edge"/>
          <c:yMode val="edge"/>
          <c:x val="0.18411119007344331"/>
          <c:y val="1.756576392076550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data!$V$10:$V$15</c:f>
              <c:numCache>
                <c:formatCode>0%</c:formatCode>
                <c:ptCount val="6"/>
                <c:pt idx="0">
                  <c:v>0.19540229885057481</c:v>
                </c:pt>
                <c:pt idx="1">
                  <c:v>9.6153846153846256E-2</c:v>
                </c:pt>
                <c:pt idx="2">
                  <c:v>0.11403508771929816</c:v>
                </c:pt>
                <c:pt idx="3">
                  <c:v>0.10236220472440949</c:v>
                </c:pt>
                <c:pt idx="4">
                  <c:v>0.11428571428571432</c:v>
                </c:pt>
                <c:pt idx="5">
                  <c:v>8.3333333333333259E-2</c:v>
                </c:pt>
              </c:numCache>
            </c:numRef>
          </c:val>
          <c:smooth val="0"/>
        </c:ser>
        <c:ser>
          <c:idx val="1"/>
          <c:order val="1"/>
          <c:tx>
            <c:v>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data!$P$10:$P$15</c:f>
              <c:numCache>
                <c:formatCode>0%</c:formatCode>
                <c:ptCount val="6"/>
                <c:pt idx="0">
                  <c:v>0.1333333333333333</c:v>
                </c:pt>
                <c:pt idx="1">
                  <c:v>8.8235294117646967E-2</c:v>
                </c:pt>
                <c:pt idx="2">
                  <c:v>8.1081081081081141E-2</c:v>
                </c:pt>
                <c:pt idx="3">
                  <c:v>0.125</c:v>
                </c:pt>
                <c:pt idx="4">
                  <c:v>6.6666666666666652E-2</c:v>
                </c:pt>
                <c:pt idx="5">
                  <c:v>2.0833333333333259E-2</c:v>
                </c:pt>
              </c:numCache>
            </c:numRef>
          </c:val>
          <c:smooth val="0"/>
        </c:ser>
        <c:ser>
          <c:idx val="2"/>
          <c:order val="2"/>
          <c:tx>
            <c:v>Total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data!$C$10:$C$15</c:f>
              <c:numCache>
                <c:formatCode>0%</c:formatCode>
                <c:ptCount val="6"/>
                <c:pt idx="0">
                  <c:v>0.17948717948717952</c:v>
                </c:pt>
                <c:pt idx="1">
                  <c:v>9.4202898550724612E-2</c:v>
                </c:pt>
                <c:pt idx="2">
                  <c:v>0.10596026490066235</c:v>
                </c:pt>
                <c:pt idx="3">
                  <c:v>0.10778443113772451</c:v>
                </c:pt>
                <c:pt idx="4">
                  <c:v>0.10270270270270276</c:v>
                </c:pt>
                <c:pt idx="5">
                  <c:v>6.8627450980392135E-2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691208"/>
        <c:axId val="480690816"/>
      </c:lineChart>
      <c:dateAx>
        <c:axId val="48069120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90816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480690816"/>
        <c:scaling>
          <c:orientation val="minMax"/>
          <c:max val="0.2"/>
          <c:min val="0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9120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70682072070493E-2"/>
          <c:y val="0.71748266892647383"/>
          <c:w val="0.43014685868517311"/>
          <c:h val="0.100897567176300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Conversions:</a:t>
            </a:r>
          </a:p>
          <a:p>
            <a:pPr algn="l">
              <a:defRPr/>
            </a:pPr>
            <a:r>
              <a:rPr lang="en-US" sz="1200" b="0"/>
              <a:t>Ad Engagements per Timeline View</a:t>
            </a:r>
          </a:p>
          <a:p>
            <a:pPr algn="l">
              <a:defRPr/>
            </a:pPr>
            <a:r>
              <a:rPr lang="en-US" sz="1200" b="0"/>
              <a:t>(normalized,</a:t>
            </a:r>
            <a:r>
              <a:rPr lang="en-US" sz="1200" b="0" baseline="0"/>
              <a:t> Q1 2012=1)</a:t>
            </a:r>
            <a:endParaRPr lang="en-US" sz="1200" b="0"/>
          </a:p>
        </c:rich>
      </c:tx>
      <c:layout>
        <c:manualLayout>
          <c:xMode val="edge"/>
          <c:yMode val="edge"/>
          <c:x val="0.1841111900734433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Total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data!$I$10:$I$15</c:f>
              <c:numCache>
                <c:formatCode>General</c:formatCode>
                <c:ptCount val="6"/>
                <c:pt idx="0">
                  <c:v>1</c:v>
                </c:pt>
                <c:pt idx="1">
                  <c:v>1.2306117315625313</c:v>
                </c:pt>
                <c:pt idx="2">
                  <c:v>1.3726130653266331</c:v>
                </c:pt>
                <c:pt idx="3">
                  <c:v>2.2001715817694372</c:v>
                </c:pt>
                <c:pt idx="4">
                  <c:v>2.1988606285422936</c:v>
                </c:pt>
                <c:pt idx="5">
                  <c:v>4.4145966507398997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690032"/>
        <c:axId val="480689640"/>
      </c:lineChart>
      <c:dateAx>
        <c:axId val="480690032"/>
        <c:scaling>
          <c:orientation val="minMax"/>
        </c:scaling>
        <c:delete val="1"/>
        <c:axPos val="b"/>
        <c:numFmt formatCode="d\-mmm\-yy" sourceLinked="1"/>
        <c:majorTickMark val="none"/>
        <c:minorTickMark val="none"/>
        <c:tickLblPos val="nextTo"/>
        <c:crossAx val="480689640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480689640"/>
        <c:scaling>
          <c:orientation val="minMax"/>
          <c:max val="5"/>
          <c:min val="0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900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056466236528045"/>
          <c:y val="0.8430432070430659"/>
          <c:w val="0.42861056652654256"/>
          <c:h val="0.100897567176300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Value &amp; Efficiency:</a:t>
            </a:r>
          </a:p>
          <a:p>
            <a:pPr algn="l">
              <a:defRPr/>
            </a:pPr>
            <a:r>
              <a:rPr lang="en-US" sz="1200" b="0"/>
              <a:t>Revenue</a:t>
            </a:r>
            <a:r>
              <a:rPr lang="en-US" sz="1200" b="0" baseline="0"/>
              <a:t> &amp; Cost of Goods per 1000 Timeline Views</a:t>
            </a:r>
            <a:endParaRPr lang="en-US" sz="1200" b="0"/>
          </a:p>
        </c:rich>
      </c:tx>
      <c:layout>
        <c:manualLayout>
          <c:xMode val="edge"/>
          <c:yMode val="edge"/>
          <c:x val="0.1841111900734433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Cost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data!$N$10:$N$15</c:f>
              <c:numCache>
                <c:formatCode>General</c:formatCode>
                <c:ptCount val="6"/>
                <c:pt idx="0">
                  <c:v>0.38903673664793931</c:v>
                </c:pt>
                <c:pt idx="1">
                  <c:v>0.34128181909648858</c:v>
                </c:pt>
                <c:pt idx="2">
                  <c:v>0.31765770692109702</c:v>
                </c:pt>
                <c:pt idx="3">
                  <c:v>0.31420911528150136</c:v>
                </c:pt>
                <c:pt idx="4">
                  <c:v>0.30484966267392799</c:v>
                </c:pt>
                <c:pt idx="5">
                  <c:v>0.33514469943472125</c:v>
                </c:pt>
              </c:numCache>
            </c:numRef>
          </c:val>
        </c:ser>
        <c:ser>
          <c:idx val="2"/>
          <c:order val="1"/>
          <c:tx>
            <c:v>Revenue</c:v>
          </c:tx>
          <c:spPr>
            <a:solidFill>
              <a:schemeClr val="accent6">
                <a:lumMod val="50000"/>
              </a:schemeClr>
            </a:solidFill>
            <a:ln w="28575" cap="rnd">
              <a:noFill/>
              <a:round/>
            </a:ln>
            <a:effectLst/>
          </c:spPr>
          <c:invertIfNegative val="0"/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data!$F$10:$F$15</c:f>
              <c:numCache>
                <c:formatCode>General</c:formatCode>
                <c:ptCount val="6"/>
                <c:pt idx="0">
                  <c:v>0.63</c:v>
                </c:pt>
                <c:pt idx="1">
                  <c:v>0.64</c:v>
                </c:pt>
                <c:pt idx="2">
                  <c:v>0.65</c:v>
                </c:pt>
                <c:pt idx="3">
                  <c:v>0.85</c:v>
                </c:pt>
                <c:pt idx="4">
                  <c:v>0.74</c:v>
                </c:pt>
                <c:pt idx="5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80688856"/>
        <c:axId val="480688464"/>
      </c:barChart>
      <c:dateAx>
        <c:axId val="480688856"/>
        <c:scaling>
          <c:orientation val="minMax"/>
        </c:scaling>
        <c:delete val="1"/>
        <c:axPos val="b"/>
        <c:numFmt formatCode="d\-mmm\-yy" sourceLinked="1"/>
        <c:majorTickMark val="none"/>
        <c:minorTickMark val="none"/>
        <c:tickLblPos val="nextTo"/>
        <c:crossAx val="480688464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480688464"/>
        <c:scaling>
          <c:orientation val="minMax"/>
          <c:max val="1.2"/>
          <c:min val="0"/>
        </c:scaling>
        <c:delete val="0"/>
        <c:axPos val="l"/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8885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078259240035591"/>
          <c:y val="0.18534515024186998"/>
          <c:w val="0.25884141163555485"/>
          <c:h val="0.100897567176300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Conversions:</a:t>
            </a:r>
          </a:p>
          <a:p>
            <a:pPr algn="l">
              <a:defRPr/>
            </a:pPr>
            <a:r>
              <a:rPr lang="en-US" sz="1200" b="0"/>
              <a:t>Ad Engagements per Timeline View</a:t>
            </a:r>
          </a:p>
          <a:p>
            <a:pPr algn="l">
              <a:defRPr/>
            </a:pPr>
            <a:r>
              <a:rPr lang="en-US" sz="1200" b="0"/>
              <a:t>(normalized,</a:t>
            </a:r>
            <a:r>
              <a:rPr lang="en-US" sz="1200" b="0" baseline="0"/>
              <a:t> Q1 2012=1)</a:t>
            </a:r>
            <a:endParaRPr lang="en-US" sz="1200" b="0"/>
          </a:p>
        </c:rich>
      </c:tx>
      <c:layout>
        <c:manualLayout>
          <c:xMode val="edge"/>
          <c:yMode val="edge"/>
          <c:x val="0.1841111900734433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Total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data!$I$10:$I$15</c:f>
              <c:numCache>
                <c:formatCode>General</c:formatCode>
                <c:ptCount val="6"/>
                <c:pt idx="0">
                  <c:v>1</c:v>
                </c:pt>
                <c:pt idx="1">
                  <c:v>1.2306117315625313</c:v>
                </c:pt>
                <c:pt idx="2">
                  <c:v>1.3726130653266331</c:v>
                </c:pt>
                <c:pt idx="3">
                  <c:v>2.2001715817694372</c:v>
                </c:pt>
                <c:pt idx="4">
                  <c:v>2.1988606285422936</c:v>
                </c:pt>
                <c:pt idx="5">
                  <c:v>4.4145966507398997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687680"/>
        <c:axId val="223459200"/>
      </c:lineChart>
      <c:dateAx>
        <c:axId val="4806876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59200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223459200"/>
        <c:scaling>
          <c:orientation val="minMax"/>
          <c:max val="5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87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87369346900171"/>
          <c:y val="0.75335710838835723"/>
          <c:w val="0.42861056652654256"/>
          <c:h val="0.100897567176300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Value:</a:t>
            </a:r>
          </a:p>
          <a:p>
            <a:pPr algn="l">
              <a:defRPr/>
            </a:pPr>
            <a:r>
              <a:rPr lang="en-US" sz="1200" b="0"/>
              <a:t>Revenue Per 1000 Timeline Views</a:t>
            </a:r>
          </a:p>
        </c:rich>
      </c:tx>
      <c:layout>
        <c:manualLayout>
          <c:xMode val="edge"/>
          <c:yMode val="edge"/>
          <c:x val="0.1841111900734433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Total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ConversionValue!$J$14:$O$14</c:f>
              <c:numCache>
                <c:formatCode>General</c:formatCode>
                <c:ptCount val="6"/>
                <c:pt idx="0">
                  <c:v>0.63</c:v>
                </c:pt>
                <c:pt idx="1">
                  <c:v>0.64</c:v>
                </c:pt>
                <c:pt idx="2">
                  <c:v>0.65</c:v>
                </c:pt>
                <c:pt idx="3">
                  <c:v>0.85</c:v>
                </c:pt>
                <c:pt idx="4">
                  <c:v>0.74</c:v>
                </c:pt>
                <c:pt idx="5">
                  <c:v>0.8</c:v>
                </c:pt>
              </c:numCache>
            </c:numRef>
          </c:val>
          <c:smooth val="0"/>
        </c:ser>
        <c:ser>
          <c:idx val="0"/>
          <c:order val="1"/>
          <c:tx>
            <c:v>US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ConversionValue!$J$15:$O$15</c:f>
              <c:numCache>
                <c:formatCode>General</c:formatCode>
                <c:ptCount val="6"/>
                <c:pt idx="0">
                  <c:v>1.7</c:v>
                </c:pt>
                <c:pt idx="1">
                  <c:v>1.72</c:v>
                </c:pt>
                <c:pt idx="2">
                  <c:v>1.72</c:v>
                </c:pt>
                <c:pt idx="3">
                  <c:v>2.2000000000000002</c:v>
                </c:pt>
                <c:pt idx="4">
                  <c:v>1.95</c:v>
                </c:pt>
                <c:pt idx="5">
                  <c:v>2.17</c:v>
                </c:pt>
              </c:numCache>
            </c:numRef>
          </c:val>
          <c:smooth val="0"/>
        </c:ser>
        <c:ser>
          <c:idx val="1"/>
          <c:order val="2"/>
          <c:tx>
            <c:v>Intl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ConversionValue!$J$16:$O$16</c:f>
              <c:numCache>
                <c:formatCode>General</c:formatCode>
                <c:ptCount val="6"/>
                <c:pt idx="0">
                  <c:v>0.11</c:v>
                </c:pt>
                <c:pt idx="1">
                  <c:v>0.14000000000000001</c:v>
                </c:pt>
                <c:pt idx="2">
                  <c:v>0.17</c:v>
                </c:pt>
                <c:pt idx="3">
                  <c:v>0.25</c:v>
                </c:pt>
                <c:pt idx="4">
                  <c:v>0.24</c:v>
                </c:pt>
                <c:pt idx="5">
                  <c:v>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65472"/>
        <c:axId val="223463904"/>
      </c:lineChart>
      <c:dateAx>
        <c:axId val="22346547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63904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223463904"/>
        <c:scaling>
          <c:orientation val="minMax"/>
          <c:max val="3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6547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87368088116308"/>
          <c:y val="0.20328236997281171"/>
          <c:w val="0.3816603029052496"/>
          <c:h val="0.100897567176300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Value:</a:t>
            </a:r>
          </a:p>
          <a:p>
            <a:pPr algn="l">
              <a:defRPr/>
            </a:pPr>
            <a:r>
              <a:rPr lang="en-US" sz="1200" b="0"/>
              <a:t>Revenue per ad</a:t>
            </a:r>
            <a:r>
              <a:rPr lang="en-US" sz="1200" b="0" baseline="0"/>
              <a:t> engagement</a:t>
            </a:r>
            <a:endParaRPr lang="en-US" sz="1200" b="0"/>
          </a:p>
          <a:p>
            <a:pPr algn="l">
              <a:defRPr/>
            </a:pPr>
            <a:r>
              <a:rPr lang="en-US" sz="1200" b="0"/>
              <a:t>(normalized,</a:t>
            </a:r>
            <a:r>
              <a:rPr lang="en-US" sz="1200" b="0" baseline="0"/>
              <a:t> Q1 2012=1)</a:t>
            </a:r>
            <a:endParaRPr lang="en-US" sz="1200" b="0"/>
          </a:p>
        </c:rich>
      </c:tx>
      <c:layout>
        <c:manualLayout>
          <c:xMode val="edge"/>
          <c:yMode val="edge"/>
          <c:x val="0.24116833368801874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Total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data!$A$10:$A$15</c:f>
              <c:numCache>
                <c:formatCode>d\-mmm\-yy</c:formatCode>
                <c:ptCount val="6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</c:numCache>
            </c:numRef>
          </c:cat>
          <c:val>
            <c:numRef>
              <c:f>ConversionValue!$B$30:$G$30</c:f>
              <c:numCache>
                <c:formatCode>0.00</c:formatCode>
                <c:ptCount val="6"/>
                <c:pt idx="0">
                  <c:v>1</c:v>
                </c:pt>
                <c:pt idx="1">
                  <c:v>0.82</c:v>
                </c:pt>
                <c:pt idx="2">
                  <c:v>0.75</c:v>
                </c:pt>
                <c:pt idx="3">
                  <c:v>0.6</c:v>
                </c:pt>
                <c:pt idx="4">
                  <c:v>0.53</c:v>
                </c:pt>
                <c:pt idx="5">
                  <c:v>0.28999999999999998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59592"/>
        <c:axId val="223464296"/>
      </c:lineChart>
      <c:dateAx>
        <c:axId val="22345959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64296"/>
        <c:crosses val="autoZero"/>
        <c:auto val="1"/>
        <c:lblOffset val="100"/>
        <c:baseTimeUnit val="months"/>
        <c:majorUnit val="3"/>
        <c:majorTimeUnit val="months"/>
        <c:minorUnit val="3"/>
        <c:minorTimeUnit val="months"/>
      </c:dateAx>
      <c:valAx>
        <c:axId val="223464296"/>
        <c:scaling>
          <c:orientation val="minMax"/>
          <c:max val="1.3"/>
          <c:min val="0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5959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87369346900171"/>
          <c:y val="0.75335710838835723"/>
          <c:w val="0.42861056652654256"/>
          <c:h val="0.100897567176300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1</xdr:row>
      <xdr:rowOff>161925</xdr:rowOff>
    </xdr:from>
    <xdr:to>
      <xdr:col>15</xdr:col>
      <xdr:colOff>0</xdr:colOff>
      <xdr:row>13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704849</xdr:colOff>
      <xdr:row>1</xdr:row>
      <xdr:rowOff>161925</xdr:rowOff>
    </xdr:from>
    <xdr:to>
      <xdr:col>8</xdr:col>
      <xdr:colOff>0</xdr:colOff>
      <xdr:row>13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266699</xdr:colOff>
      <xdr:row>14</xdr:row>
      <xdr:rowOff>161925</xdr:rowOff>
    </xdr:from>
    <xdr:to>
      <xdr:col>15</xdr:col>
      <xdr:colOff>0</xdr:colOff>
      <xdr:row>26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704849</xdr:colOff>
      <xdr:row>15</xdr:row>
      <xdr:rowOff>0</xdr:rowOff>
    </xdr:from>
    <xdr:to>
      <xdr:col>8</xdr:col>
      <xdr:colOff>0</xdr:colOff>
      <xdr:row>26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161925</xdr:rowOff>
    </xdr:from>
    <xdr:to>
      <xdr:col>7</xdr:col>
      <xdr:colOff>0</xdr:colOff>
      <xdr:row>13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1019174</xdr:colOff>
      <xdr:row>1</xdr:row>
      <xdr:rowOff>152400</xdr:rowOff>
    </xdr:from>
    <xdr:to>
      <xdr:col>15</xdr:col>
      <xdr:colOff>0</xdr:colOff>
      <xdr:row>12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161925</xdr:rowOff>
    </xdr:from>
    <xdr:to>
      <xdr:col>7</xdr:col>
      <xdr:colOff>0</xdr:colOff>
      <xdr:row>28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GridLines="0" tabSelected="1" zoomScale="75" zoomScaleNormal="75" workbookViewId="0"/>
  </sheetViews>
  <sheetFormatPr defaultRowHeight="15" x14ac:dyDescent="0.25"/>
  <cols>
    <col min="1" max="1" width="12.7109375" customWidth="1"/>
    <col min="2" max="2" width="17.140625" customWidth="1"/>
    <col min="3" max="7" width="12.7109375" customWidth="1"/>
    <col min="8" max="9" width="13.42578125" customWidth="1"/>
    <col min="10" max="25" width="12.7109375" customWidth="1"/>
  </cols>
  <sheetData>
    <row r="1" spans="1:27" s="4" customFormat="1" ht="60" x14ac:dyDescent="0.25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4</v>
      </c>
      <c r="G1" s="4" t="s">
        <v>21</v>
      </c>
      <c r="H1" s="4" t="s">
        <v>5</v>
      </c>
      <c r="I1" s="4" t="s">
        <v>22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26</v>
      </c>
      <c r="O1" s="4" t="s">
        <v>10</v>
      </c>
      <c r="P1" s="4" t="s">
        <v>19</v>
      </c>
      <c r="Q1" s="4" t="s">
        <v>11</v>
      </c>
      <c r="R1" s="4" t="s">
        <v>12</v>
      </c>
      <c r="S1" s="4" t="s">
        <v>13</v>
      </c>
      <c r="T1" s="4" t="s">
        <v>23</v>
      </c>
      <c r="U1" s="4" t="s">
        <v>14</v>
      </c>
      <c r="V1" s="4" t="s">
        <v>19</v>
      </c>
      <c r="W1" s="4" t="s">
        <v>15</v>
      </c>
      <c r="X1" s="4" t="s">
        <v>16</v>
      </c>
      <c r="Y1" s="4" t="s">
        <v>17</v>
      </c>
      <c r="Z1" s="4" t="s">
        <v>24</v>
      </c>
      <c r="AA1" s="4" t="s">
        <v>25</v>
      </c>
    </row>
    <row r="2" spans="1:27" x14ac:dyDescent="0.25">
      <c r="A2" s="2">
        <v>40268</v>
      </c>
      <c r="B2">
        <v>30</v>
      </c>
      <c r="O2">
        <v>10</v>
      </c>
      <c r="U2">
        <v>20</v>
      </c>
    </row>
    <row r="3" spans="1:27" x14ac:dyDescent="0.25">
      <c r="A3" s="2">
        <v>40359</v>
      </c>
      <c r="B3">
        <v>40</v>
      </c>
      <c r="C3" s="7">
        <f>-1+B3/B2</f>
        <v>0.33333333333333326</v>
      </c>
      <c r="O3">
        <v>12</v>
      </c>
      <c r="P3" s="7">
        <f>-1+O3/O2</f>
        <v>0.19999999999999996</v>
      </c>
      <c r="U3">
        <v>28</v>
      </c>
      <c r="V3" s="7">
        <f>-1+(U3/U2)</f>
        <v>0.39999999999999991</v>
      </c>
    </row>
    <row r="4" spans="1:27" x14ac:dyDescent="0.25">
      <c r="A4" s="2">
        <v>40451</v>
      </c>
      <c r="B4">
        <v>49</v>
      </c>
      <c r="C4" s="7">
        <f t="shared" ref="C4:C15" si="0">-1+B4/B3</f>
        <v>0.22500000000000009</v>
      </c>
      <c r="O4">
        <v>14</v>
      </c>
      <c r="P4" s="7">
        <f t="shared" ref="P4:P15" si="1">-1+O4/O3</f>
        <v>0.16666666666666674</v>
      </c>
      <c r="U4">
        <v>35</v>
      </c>
      <c r="V4" s="7">
        <f t="shared" ref="V4:V15" si="2">-1+(U4/U3)</f>
        <v>0.25</v>
      </c>
    </row>
    <row r="5" spans="1:27" x14ac:dyDescent="0.25">
      <c r="A5" s="2">
        <v>40543</v>
      </c>
      <c r="B5">
        <v>54</v>
      </c>
      <c r="C5" s="7">
        <f t="shared" si="0"/>
        <v>0.1020408163265305</v>
      </c>
      <c r="O5">
        <v>15</v>
      </c>
      <c r="P5" s="7">
        <f t="shared" si="1"/>
        <v>7.1428571428571397E-2</v>
      </c>
      <c r="U5">
        <v>39</v>
      </c>
      <c r="V5" s="7">
        <f t="shared" si="2"/>
        <v>0.11428571428571432</v>
      </c>
    </row>
    <row r="6" spans="1:27" x14ac:dyDescent="0.25">
      <c r="A6" s="2">
        <v>40633</v>
      </c>
      <c r="B6">
        <v>68</v>
      </c>
      <c r="C6" s="7">
        <f t="shared" si="0"/>
        <v>0.2592592592592593</v>
      </c>
      <c r="K6">
        <v>11561</v>
      </c>
      <c r="L6">
        <v>6349</v>
      </c>
      <c r="M6">
        <v>15453</v>
      </c>
      <c r="O6">
        <v>19</v>
      </c>
      <c r="P6" s="7">
        <f t="shared" si="1"/>
        <v>0.26666666666666661</v>
      </c>
      <c r="U6">
        <v>49</v>
      </c>
      <c r="V6" s="7">
        <f t="shared" si="2"/>
        <v>0.25641025641025639</v>
      </c>
    </row>
    <row r="7" spans="1:27" x14ac:dyDescent="0.25">
      <c r="A7" s="2">
        <v>40724</v>
      </c>
      <c r="B7">
        <v>85</v>
      </c>
      <c r="C7" s="7">
        <f t="shared" si="0"/>
        <v>0.25</v>
      </c>
      <c r="K7">
        <v>13619</v>
      </c>
      <c r="L7">
        <v>7154</v>
      </c>
      <c r="M7">
        <v>10632</v>
      </c>
      <c r="O7">
        <v>23</v>
      </c>
      <c r="P7" s="7">
        <f t="shared" si="1"/>
        <v>0.21052631578947367</v>
      </c>
      <c r="U7">
        <v>62</v>
      </c>
      <c r="V7" s="7">
        <f t="shared" si="2"/>
        <v>0.26530612244897966</v>
      </c>
    </row>
    <row r="8" spans="1:27" x14ac:dyDescent="0.25">
      <c r="A8" s="2">
        <v>40816</v>
      </c>
      <c r="B8">
        <v>101</v>
      </c>
      <c r="C8" s="7">
        <f t="shared" si="0"/>
        <v>0.18823529411764706</v>
      </c>
      <c r="K8">
        <v>19942</v>
      </c>
      <c r="L8">
        <v>6482</v>
      </c>
      <c r="M8">
        <v>15719</v>
      </c>
      <c r="O8">
        <v>27</v>
      </c>
      <c r="P8" s="7">
        <f t="shared" si="1"/>
        <v>0.17391304347826098</v>
      </c>
      <c r="U8">
        <v>74</v>
      </c>
      <c r="V8" s="7">
        <f t="shared" si="2"/>
        <v>0.19354838709677424</v>
      </c>
    </row>
    <row r="9" spans="1:27" x14ac:dyDescent="0.25">
      <c r="A9" s="2">
        <v>40908</v>
      </c>
      <c r="B9">
        <v>117</v>
      </c>
      <c r="C9" s="7">
        <f t="shared" si="0"/>
        <v>0.15841584158415833</v>
      </c>
      <c r="K9">
        <v>32588</v>
      </c>
      <c r="L9">
        <v>8618</v>
      </c>
      <c r="M9">
        <v>19999</v>
      </c>
      <c r="O9">
        <v>30</v>
      </c>
      <c r="P9" s="7">
        <f t="shared" si="1"/>
        <v>0.11111111111111116</v>
      </c>
      <c r="U9">
        <v>87</v>
      </c>
      <c r="V9" s="7">
        <f t="shared" si="2"/>
        <v>0.17567567567567566</v>
      </c>
    </row>
    <row r="10" spans="1:27" x14ac:dyDescent="0.25">
      <c r="A10" s="2">
        <v>40999</v>
      </c>
      <c r="B10">
        <v>138</v>
      </c>
      <c r="C10" s="7">
        <f t="shared" si="0"/>
        <v>0.17948717948717952</v>
      </c>
      <c r="D10">
        <v>71019</v>
      </c>
      <c r="E10">
        <v>516</v>
      </c>
      <c r="F10">
        <v>0.63</v>
      </c>
      <c r="G10">
        <f>(F10*D10)/(100*E10)</f>
        <v>0.86709244186046519</v>
      </c>
      <c r="H10">
        <v>1</v>
      </c>
      <c r="I10">
        <f>$D$10*H10/D10</f>
        <v>1</v>
      </c>
      <c r="J10">
        <v>1</v>
      </c>
      <c r="K10">
        <v>44500</v>
      </c>
      <c r="L10">
        <v>9813</v>
      </c>
      <c r="M10">
        <v>27629</v>
      </c>
      <c r="N10">
        <f>M10/D10</f>
        <v>0.38903673664793931</v>
      </c>
      <c r="O10">
        <v>34</v>
      </c>
      <c r="P10" s="7">
        <f t="shared" si="1"/>
        <v>0.1333333333333333</v>
      </c>
      <c r="Q10">
        <v>23070</v>
      </c>
      <c r="R10">
        <v>1.7</v>
      </c>
      <c r="S10">
        <v>677</v>
      </c>
      <c r="T10">
        <f>Q10*R10*1000000/1000</f>
        <v>39219000</v>
      </c>
      <c r="U10">
        <v>104</v>
      </c>
      <c r="V10" s="7">
        <f t="shared" si="2"/>
        <v>0.19540229885057481</v>
      </c>
      <c r="W10">
        <v>47949</v>
      </c>
      <c r="X10">
        <v>0.11</v>
      </c>
      <c r="Y10">
        <v>463</v>
      </c>
      <c r="Z10">
        <f>W10*X10*1000000/1000</f>
        <v>5274390</v>
      </c>
      <c r="AA10" s="7">
        <f>Z10/(T10+Z10)</f>
        <v>0.11854322630844716</v>
      </c>
    </row>
    <row r="11" spans="1:27" x14ac:dyDescent="0.25">
      <c r="A11" s="2">
        <v>41090</v>
      </c>
      <c r="B11">
        <v>151</v>
      </c>
      <c r="C11" s="7">
        <f t="shared" si="0"/>
        <v>9.4202898550724612E-2</v>
      </c>
      <c r="D11">
        <v>89451</v>
      </c>
      <c r="E11">
        <v>591</v>
      </c>
      <c r="F11">
        <v>0.64</v>
      </c>
      <c r="G11">
        <f t="shared" ref="G11:G15" si="3">(F11*D11)/(100*E11)</f>
        <v>0.96867411167512685</v>
      </c>
      <c r="H11">
        <v>1.55</v>
      </c>
      <c r="I11">
        <f t="shared" ref="I11:I13" si="4">$D$10*H11/D11</f>
        <v>1.2306117315625313</v>
      </c>
      <c r="J11">
        <v>0.82</v>
      </c>
      <c r="K11">
        <v>56802</v>
      </c>
      <c r="L11">
        <v>11244</v>
      </c>
      <c r="M11">
        <v>30528</v>
      </c>
      <c r="N11">
        <f t="shared" ref="N11:N15" si="5">M11/D11</f>
        <v>0.34128181909648858</v>
      </c>
      <c r="O11">
        <v>37</v>
      </c>
      <c r="P11" s="7">
        <f t="shared" si="1"/>
        <v>8.8235294117646967E-2</v>
      </c>
      <c r="Q11">
        <v>27925</v>
      </c>
      <c r="R11">
        <v>1.72</v>
      </c>
      <c r="S11">
        <v>763</v>
      </c>
      <c r="T11">
        <f t="shared" ref="T11:T15" si="6">Q11*R11*1000000/1000</f>
        <v>48031000</v>
      </c>
      <c r="U11">
        <v>114</v>
      </c>
      <c r="V11" s="7">
        <f t="shared" si="2"/>
        <v>9.6153846153846256E-2</v>
      </c>
      <c r="W11">
        <v>61526</v>
      </c>
      <c r="X11">
        <v>0.14000000000000001</v>
      </c>
      <c r="Y11">
        <v>536</v>
      </c>
      <c r="Z11">
        <f t="shared" ref="Z11:Z15" si="7">W11*X11*1000000/1000</f>
        <v>8613640.0000000019</v>
      </c>
      <c r="AA11" s="7">
        <f t="shared" ref="AA11:AA15" si="8">Z11/(T11+Z11)</f>
        <v>0.15206452013818081</v>
      </c>
    </row>
    <row r="12" spans="1:27" x14ac:dyDescent="0.25">
      <c r="A12" s="2">
        <v>41182</v>
      </c>
      <c r="B12">
        <v>167</v>
      </c>
      <c r="C12" s="7">
        <f t="shared" si="0"/>
        <v>0.10596026490066235</v>
      </c>
      <c r="D12">
        <v>106067</v>
      </c>
      <c r="E12">
        <v>635</v>
      </c>
      <c r="F12">
        <v>0.65</v>
      </c>
      <c r="G12">
        <f t="shared" si="3"/>
        <v>1.0857251968503938</v>
      </c>
      <c r="H12">
        <v>2.0499999999999998</v>
      </c>
      <c r="I12">
        <f t="shared" si="4"/>
        <v>1.3726130653266331</v>
      </c>
      <c r="J12">
        <v>0.75</v>
      </c>
      <c r="K12">
        <v>68665</v>
      </c>
      <c r="L12">
        <v>13662</v>
      </c>
      <c r="M12">
        <v>33693</v>
      </c>
      <c r="N12">
        <f t="shared" si="5"/>
        <v>0.31765770692109702</v>
      </c>
      <c r="O12">
        <v>40</v>
      </c>
      <c r="P12" s="7">
        <f t="shared" si="1"/>
        <v>8.1081081081081141E-2</v>
      </c>
      <c r="Q12">
        <v>32554</v>
      </c>
      <c r="R12">
        <v>1.72</v>
      </c>
      <c r="S12">
        <v>804</v>
      </c>
      <c r="T12">
        <f t="shared" si="6"/>
        <v>55992880</v>
      </c>
      <c r="U12">
        <v>127</v>
      </c>
      <c r="V12" s="7">
        <f t="shared" si="2"/>
        <v>0.11403508771929816</v>
      </c>
      <c r="W12">
        <v>73513</v>
      </c>
      <c r="X12">
        <v>0.17</v>
      </c>
      <c r="Y12">
        <v>580</v>
      </c>
      <c r="Z12">
        <f t="shared" si="7"/>
        <v>12497210</v>
      </c>
      <c r="AA12" s="7">
        <f t="shared" si="8"/>
        <v>0.18246741973911845</v>
      </c>
    </row>
    <row r="13" spans="1:27" x14ac:dyDescent="0.25">
      <c r="A13" s="2">
        <v>41274</v>
      </c>
      <c r="B13">
        <v>185</v>
      </c>
      <c r="C13" s="7">
        <f t="shared" si="0"/>
        <v>0.10778443113772451</v>
      </c>
      <c r="D13">
        <v>117495</v>
      </c>
      <c r="E13">
        <v>635</v>
      </c>
      <c r="F13">
        <v>0.85</v>
      </c>
      <c r="G13">
        <f t="shared" si="3"/>
        <v>1.572767716535433</v>
      </c>
      <c r="H13">
        <v>3.64</v>
      </c>
      <c r="I13">
        <f t="shared" si="4"/>
        <v>2.2001715817694372</v>
      </c>
      <c r="J13">
        <v>0.6</v>
      </c>
      <c r="K13">
        <v>99454</v>
      </c>
      <c r="L13">
        <v>12793</v>
      </c>
      <c r="M13">
        <v>36918</v>
      </c>
      <c r="N13">
        <f t="shared" si="5"/>
        <v>0.31420911528150136</v>
      </c>
      <c r="O13">
        <v>45</v>
      </c>
      <c r="P13" s="7">
        <f t="shared" si="1"/>
        <v>0.125</v>
      </c>
      <c r="Q13">
        <v>35914</v>
      </c>
      <c r="R13">
        <v>2.2000000000000002</v>
      </c>
      <c r="S13">
        <v>803</v>
      </c>
      <c r="T13">
        <f t="shared" si="6"/>
        <v>79010800</v>
      </c>
      <c r="U13">
        <v>140</v>
      </c>
      <c r="V13" s="7">
        <f t="shared" si="2"/>
        <v>0.10236220472440949</v>
      </c>
      <c r="W13">
        <v>81571</v>
      </c>
      <c r="X13">
        <v>0.25</v>
      </c>
      <c r="Y13">
        <v>582</v>
      </c>
      <c r="Z13">
        <f t="shared" si="7"/>
        <v>20392750</v>
      </c>
      <c r="AA13" s="7">
        <f t="shared" si="8"/>
        <v>0.20515112387837256</v>
      </c>
    </row>
    <row r="14" spans="1:27" x14ac:dyDescent="0.25">
      <c r="A14" s="2">
        <v>41364</v>
      </c>
      <c r="B14">
        <v>204</v>
      </c>
      <c r="C14" s="7">
        <f t="shared" si="0"/>
        <v>0.10270270270270276</v>
      </c>
      <c r="D14">
        <v>135329</v>
      </c>
      <c r="E14">
        <v>668</v>
      </c>
      <c r="F14">
        <v>0.74</v>
      </c>
      <c r="G14">
        <f t="shared" si="3"/>
        <v>1.4991535928143711</v>
      </c>
      <c r="H14">
        <v>4.1900000000000004</v>
      </c>
      <c r="I14">
        <f>$D$10*H14/D14</f>
        <v>2.1988606285422936</v>
      </c>
      <c r="J14">
        <v>0.53</v>
      </c>
      <c r="K14">
        <v>100460</v>
      </c>
      <c r="L14">
        <v>13883</v>
      </c>
      <c r="M14">
        <v>41255</v>
      </c>
      <c r="N14">
        <f t="shared" si="5"/>
        <v>0.30484966267392799</v>
      </c>
      <c r="O14">
        <v>48</v>
      </c>
      <c r="P14" s="7">
        <f t="shared" si="1"/>
        <v>6.6666666666666652E-2</v>
      </c>
      <c r="Q14">
        <v>39541</v>
      </c>
      <c r="R14">
        <v>1.95</v>
      </c>
      <c r="S14">
        <v>828</v>
      </c>
      <c r="T14">
        <f t="shared" si="6"/>
        <v>77104950</v>
      </c>
      <c r="U14">
        <v>156</v>
      </c>
      <c r="V14" s="7">
        <f t="shared" si="2"/>
        <v>0.11428571428571432</v>
      </c>
      <c r="W14">
        <v>96788</v>
      </c>
      <c r="X14">
        <v>0.24</v>
      </c>
      <c r="Y14">
        <v>619</v>
      </c>
      <c r="Z14">
        <f t="shared" si="7"/>
        <v>23229120</v>
      </c>
      <c r="AA14" s="7">
        <f t="shared" si="8"/>
        <v>0.23151776859046982</v>
      </c>
    </row>
    <row r="15" spans="1:27" x14ac:dyDescent="0.25">
      <c r="A15" s="2">
        <v>41455</v>
      </c>
      <c r="B15">
        <v>218</v>
      </c>
      <c r="C15" s="7">
        <f t="shared" si="0"/>
        <v>6.8627450980392135E-2</v>
      </c>
      <c r="D15">
        <v>150899</v>
      </c>
      <c r="E15">
        <v>691</v>
      </c>
      <c r="F15">
        <v>0.8</v>
      </c>
      <c r="G15">
        <f t="shared" si="3"/>
        <v>1.7470217076700436</v>
      </c>
      <c r="H15">
        <v>9.3800000000000008</v>
      </c>
      <c r="I15">
        <f>$D$10*H15/D15</f>
        <v>4.4145966507398997</v>
      </c>
      <c r="J15">
        <v>0.28999999999999998</v>
      </c>
      <c r="K15">
        <v>120972</v>
      </c>
      <c r="L15">
        <v>18320</v>
      </c>
      <c r="M15">
        <v>50573</v>
      </c>
      <c r="N15">
        <f t="shared" si="5"/>
        <v>0.33514469943472125</v>
      </c>
      <c r="O15">
        <v>49</v>
      </c>
      <c r="P15" s="7">
        <f t="shared" si="1"/>
        <v>2.0833333333333259E-2</v>
      </c>
      <c r="Q15">
        <v>40614</v>
      </c>
      <c r="R15">
        <v>2.17</v>
      </c>
      <c r="S15">
        <v>825</v>
      </c>
      <c r="T15">
        <f t="shared" si="6"/>
        <v>88132379.999999985</v>
      </c>
      <c r="U15">
        <v>169</v>
      </c>
      <c r="V15" s="7">
        <f t="shared" si="2"/>
        <v>8.3333333333333259E-2</v>
      </c>
      <c r="W15">
        <v>110285</v>
      </c>
      <c r="X15">
        <v>0.3</v>
      </c>
      <c r="Y15">
        <v>652</v>
      </c>
      <c r="Z15">
        <f t="shared" si="7"/>
        <v>33085500</v>
      </c>
      <c r="AA15" s="7">
        <f t="shared" si="8"/>
        <v>0.2729424075062194</v>
      </c>
    </row>
    <row r="16" spans="1:27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30" spans="2:10" ht="30" x14ac:dyDescent="0.25">
      <c r="B30" s="5" t="s">
        <v>18</v>
      </c>
      <c r="C30" s="6">
        <v>138</v>
      </c>
      <c r="D30" s="6">
        <v>151</v>
      </c>
      <c r="E30" s="6">
        <v>167</v>
      </c>
      <c r="F30" s="6">
        <v>185</v>
      </c>
      <c r="G30" s="6"/>
      <c r="H30" s="6">
        <v>204</v>
      </c>
      <c r="I30" s="6"/>
      <c r="J30" s="6">
        <v>218</v>
      </c>
    </row>
    <row r="31" spans="2:10" x14ac:dyDescent="0.25">
      <c r="B31" t="s">
        <v>20</v>
      </c>
      <c r="C31" s="7">
        <v>0.17948717948717952</v>
      </c>
      <c r="D31" s="7">
        <v>9.4202898550724612E-2</v>
      </c>
      <c r="E31" s="7">
        <v>0.10596026490066235</v>
      </c>
      <c r="F31" s="7">
        <v>0.10778443113772451</v>
      </c>
      <c r="G31" s="7"/>
      <c r="H31" s="7">
        <v>0.10270270270270276</v>
      </c>
      <c r="I31" s="7"/>
      <c r="J31" s="7">
        <v>6.8627450980392135E-2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zoomScale="80" zoomScaleNormal="80" workbookViewId="0">
      <selection activeCell="C1" sqref="C1"/>
    </sheetView>
  </sheetViews>
  <sheetFormatPr defaultRowHeight="15" x14ac:dyDescent="0.25"/>
  <cols>
    <col min="1" max="1" width="1.140625" customWidth="1"/>
    <col min="2" max="2" width="15.7109375" customWidth="1"/>
  </cols>
  <sheetData>
    <row r="1" spans="1:9" x14ac:dyDescent="0.25">
      <c r="A1" s="10" t="s">
        <v>34</v>
      </c>
    </row>
    <row r="13" spans="1:9" x14ac:dyDescent="0.25">
      <c r="B13" s="8"/>
      <c r="C13" s="9"/>
      <c r="D13" s="9"/>
      <c r="E13" s="9"/>
      <c r="F13" s="9"/>
      <c r="G13" s="9"/>
      <c r="H13" s="9"/>
      <c r="I13" s="9"/>
    </row>
    <row r="27" spans="10:10" x14ac:dyDescent="0.25">
      <c r="J27" s="12" t="s">
        <v>35</v>
      </c>
    </row>
  </sheetData>
  <hyperlinks>
    <hyperlink ref="J27" location="ConversionValue!A1" display="mor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zoomScale="75" zoomScaleNormal="75" workbookViewId="0">
      <selection activeCell="A29" sqref="A29"/>
    </sheetView>
  </sheetViews>
  <sheetFormatPr defaultRowHeight="15" x14ac:dyDescent="0.25"/>
  <cols>
    <col min="1" max="1" width="18" customWidth="1"/>
    <col min="2" max="7" width="10.5703125" customWidth="1"/>
    <col min="8" max="8" width="3.42578125" customWidth="1"/>
    <col min="9" max="9" width="15.28515625" customWidth="1"/>
    <col min="10" max="15" width="11.28515625" customWidth="1"/>
  </cols>
  <sheetData>
    <row r="1" spans="1:15" x14ac:dyDescent="0.25">
      <c r="A1" s="10" t="s">
        <v>28</v>
      </c>
      <c r="C1" s="12" t="s">
        <v>33</v>
      </c>
    </row>
    <row r="14" spans="1:15" s="6" customFormat="1" ht="45" x14ac:dyDescent="0.25">
      <c r="A14" s="5" t="s">
        <v>27</v>
      </c>
      <c r="B14" s="11">
        <v>1</v>
      </c>
      <c r="C14" s="11">
        <v>1.2306117315625313</v>
      </c>
      <c r="D14" s="11">
        <v>1.3726130653266331</v>
      </c>
      <c r="E14" s="11">
        <v>2.2001715817694372</v>
      </c>
      <c r="F14" s="11">
        <v>2.1988606285422936</v>
      </c>
      <c r="G14" s="11">
        <v>4.4145966507398997</v>
      </c>
      <c r="H14" s="11"/>
      <c r="I14" s="5" t="s">
        <v>29</v>
      </c>
      <c r="J14" s="6">
        <v>0.63</v>
      </c>
      <c r="K14" s="6">
        <v>0.64</v>
      </c>
      <c r="L14" s="6">
        <v>0.65</v>
      </c>
      <c r="M14" s="6">
        <v>0.85</v>
      </c>
      <c r="N14" s="6">
        <v>0.74</v>
      </c>
      <c r="O14" s="6">
        <v>0.8</v>
      </c>
    </row>
    <row r="15" spans="1:15" x14ac:dyDescent="0.25">
      <c r="I15" t="s">
        <v>30</v>
      </c>
      <c r="J15">
        <v>1.7</v>
      </c>
      <c r="K15">
        <v>1.72</v>
      </c>
      <c r="L15">
        <v>1.72</v>
      </c>
      <c r="M15">
        <v>2.2000000000000002</v>
      </c>
      <c r="N15">
        <v>1.95</v>
      </c>
      <c r="O15">
        <v>2.17</v>
      </c>
    </row>
    <row r="16" spans="1:15" x14ac:dyDescent="0.25">
      <c r="I16" t="s">
        <v>31</v>
      </c>
      <c r="J16">
        <v>0.11</v>
      </c>
      <c r="K16">
        <v>0.14000000000000001</v>
      </c>
      <c r="L16">
        <v>0.17</v>
      </c>
      <c r="M16">
        <v>0.25</v>
      </c>
      <c r="N16">
        <v>0.24</v>
      </c>
      <c r="O16">
        <v>0.3</v>
      </c>
    </row>
    <row r="30" spans="1:7" ht="45" x14ac:dyDescent="0.25">
      <c r="A30" s="5" t="s">
        <v>32</v>
      </c>
      <c r="B30" s="11">
        <v>1</v>
      </c>
      <c r="C30" s="11">
        <v>0.82</v>
      </c>
      <c r="D30" s="11">
        <v>0.75</v>
      </c>
      <c r="E30" s="11">
        <v>0.6</v>
      </c>
      <c r="F30" s="11">
        <v>0.53</v>
      </c>
      <c r="G30" s="11">
        <v>0.28999999999999998</v>
      </c>
    </row>
  </sheetData>
  <hyperlinks>
    <hyperlink ref="C1" location="Dashboard!A1" display="back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ConversionValue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JL</cp:lastModifiedBy>
  <dcterms:created xsi:type="dcterms:W3CDTF">2013-10-13T19:33:48Z</dcterms:created>
  <dcterms:modified xsi:type="dcterms:W3CDTF">2013-10-20T14:03:29Z</dcterms:modified>
</cp:coreProperties>
</file>