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fairlie\temp\eindex\tables18\"/>
    </mc:Choice>
  </mc:AlternateContent>
  <bookViews>
    <workbookView xWindow="-2808" yWindow="780" windowWidth="12120" windowHeight="9120" tabRatio="726" activeTab="2"/>
  </bookViews>
  <sheets>
    <sheet name="Fig3" sheetId="43191" r:id="rId1"/>
    <sheet name="Fig4" sheetId="43196" r:id="rId2"/>
    <sheet name="TabX" sheetId="43172" r:id="rId3"/>
    <sheet name="col5data" sheetId="43190" r:id="rId4"/>
    <sheet name="zdata" sheetId="43201" r:id="rId5"/>
    <sheet name="sources" sheetId="43200" r:id="rId6"/>
  </sheets>
  <definedNames>
    <definedName name="_xlnm.Print_Area" localSheetId="2">TabX!$A$1:$E$27</definedName>
  </definedNames>
  <calcPr calcId="162913"/>
</workbook>
</file>

<file path=xl/calcChain.xml><?xml version="1.0" encoding="utf-8"?>
<calcChain xmlns="http://schemas.openxmlformats.org/spreadsheetml/2006/main">
  <c r="C24" i="43201" l="1"/>
  <c r="B24" i="43201"/>
  <c r="A24" i="43201"/>
  <c r="C23" i="43201"/>
  <c r="B23" i="43201"/>
  <c r="A23" i="43201"/>
  <c r="C22" i="43201"/>
  <c r="B22" i="43201"/>
  <c r="A22" i="43201"/>
  <c r="E27" i="43172"/>
  <c r="D27" i="43172"/>
  <c r="C27" i="43172"/>
  <c r="B27" i="43172"/>
  <c r="A27" i="43172"/>
  <c r="G27" i="43172" s="1"/>
  <c r="E26" i="43172"/>
  <c r="D26" i="43172"/>
  <c r="C26" i="43172"/>
  <c r="B26" i="43172"/>
  <c r="A26" i="43172"/>
  <c r="G26" i="43172" s="1"/>
  <c r="C25" i="43172" l="1"/>
  <c r="B25" i="43172"/>
  <c r="C24" i="43172"/>
  <c r="B24" i="43172"/>
  <c r="C23" i="43172"/>
  <c r="B23" i="43172"/>
  <c r="C22" i="43172"/>
  <c r="B22" i="43172"/>
  <c r="C21" i="43172"/>
  <c r="B21" i="43172"/>
  <c r="C20" i="43172"/>
  <c r="B20" i="43172"/>
  <c r="C19" i="43172"/>
  <c r="B19" i="43172"/>
  <c r="C18" i="43172"/>
  <c r="B18" i="43172"/>
  <c r="C17" i="43172"/>
  <c r="B17" i="43172"/>
  <c r="C16" i="43172"/>
  <c r="B16" i="43172"/>
  <c r="C15" i="43172"/>
  <c r="B15" i="43172"/>
  <c r="C14" i="43172"/>
  <c r="B14" i="43172"/>
  <c r="C13" i="43172"/>
  <c r="B13" i="43172"/>
  <c r="C12" i="43172"/>
  <c r="B12" i="43172"/>
  <c r="C11" i="43172"/>
  <c r="B11" i="43172"/>
  <c r="C10" i="43172"/>
  <c r="B10" i="43172"/>
  <c r="C9" i="43172"/>
  <c r="B9" i="43172"/>
  <c r="C8" i="43172"/>
  <c r="B8" i="43172"/>
  <c r="C7" i="43172"/>
  <c r="B7" i="43172"/>
  <c r="C6" i="43172"/>
  <c r="B6" i="43172"/>
  <c r="C5" i="43172"/>
  <c r="B5" i="43172"/>
  <c r="E25" i="43172" l="1"/>
  <c r="D25" i="43172"/>
  <c r="A25" i="43172"/>
  <c r="E24" i="43172"/>
  <c r="D24" i="43172"/>
  <c r="C21" i="43201" s="1"/>
  <c r="B21" i="43201"/>
  <c r="A24" i="43172"/>
  <c r="E23" i="43172"/>
  <c r="D23" i="43172"/>
  <c r="C20" i="43201" s="1"/>
  <c r="B20" i="43201"/>
  <c r="A23" i="43172"/>
  <c r="E22" i="43172"/>
  <c r="D22" i="43172"/>
  <c r="C19" i="43201" s="1"/>
  <c r="B19" i="43201"/>
  <c r="A22" i="43172"/>
  <c r="E21" i="43172"/>
  <c r="D21" i="43172"/>
  <c r="C18" i="43201" s="1"/>
  <c r="B18" i="43201"/>
  <c r="A21" i="43172"/>
  <c r="E20" i="43172"/>
  <c r="D20" i="43172"/>
  <c r="C17" i="43201" s="1"/>
  <c r="B17" i="43201"/>
  <c r="A20" i="43172"/>
  <c r="E19" i="43172"/>
  <c r="D19" i="43172"/>
  <c r="C16" i="43201" s="1"/>
  <c r="B16" i="43201"/>
  <c r="A19" i="43172"/>
  <c r="E18" i="43172"/>
  <c r="D18" i="43172"/>
  <c r="C15" i="43201" s="1"/>
  <c r="B15" i="43201"/>
  <c r="A18" i="43172"/>
  <c r="E17" i="43172"/>
  <c r="D17" i="43172"/>
  <c r="C14" i="43201" s="1"/>
  <c r="B14" i="43201"/>
  <c r="A17" i="43172"/>
  <c r="E16" i="43172"/>
  <c r="D16" i="43172"/>
  <c r="C13" i="43201" s="1"/>
  <c r="B13" i="43201"/>
  <c r="A16" i="43172"/>
  <c r="E15" i="43172"/>
  <c r="D15" i="43172"/>
  <c r="C12" i="43201" s="1"/>
  <c r="B12" i="43201"/>
  <c r="A15" i="43172"/>
  <c r="E14" i="43172"/>
  <c r="D14" i="43172"/>
  <c r="C11" i="43201" s="1"/>
  <c r="B11" i="43201"/>
  <c r="A14" i="43172"/>
  <c r="E13" i="43172"/>
  <c r="D13" i="43172"/>
  <c r="C10" i="43201" s="1"/>
  <c r="B10" i="43201"/>
  <c r="A13" i="43172"/>
  <c r="E12" i="43172"/>
  <c r="D12" i="43172"/>
  <c r="C9" i="43201" s="1"/>
  <c r="B9" i="43201"/>
  <c r="A12" i="43172"/>
  <c r="E11" i="43172"/>
  <c r="D11" i="43172"/>
  <c r="C8" i="43201" s="1"/>
  <c r="B8" i="43201"/>
  <c r="A11" i="43172"/>
  <c r="E10" i="43172"/>
  <c r="D10" i="43172"/>
  <c r="C7" i="43201" s="1"/>
  <c r="B7" i="43201"/>
  <c r="A10" i="43172"/>
  <c r="E9" i="43172"/>
  <c r="D9" i="43172"/>
  <c r="C6" i="43201" s="1"/>
  <c r="B6" i="43201"/>
  <c r="A9" i="43172"/>
  <c r="E8" i="43172"/>
  <c r="D8" i="43172"/>
  <c r="C5" i="43201" s="1"/>
  <c r="B5" i="43201"/>
  <c r="A8" i="43172"/>
  <c r="E7" i="43172"/>
  <c r="D7" i="43172"/>
  <c r="C4" i="43201" s="1"/>
  <c r="B4" i="43201"/>
  <c r="A7" i="43172"/>
  <c r="E6" i="43172"/>
  <c r="D6" i="43172"/>
  <c r="C3" i="43201" s="1"/>
  <c r="B3" i="43201"/>
  <c r="A6" i="43172"/>
  <c r="E5" i="43172"/>
  <c r="D5" i="43172"/>
  <c r="C2" i="43201" s="1"/>
  <c r="A5" i="43172"/>
  <c r="A2" i="43201" s="1"/>
  <c r="B2" i="43201"/>
  <c r="G15" i="43172" l="1"/>
  <c r="A12" i="43201"/>
  <c r="G19" i="43172"/>
  <c r="A16" i="43201"/>
  <c r="G23" i="43172"/>
  <c r="A20" i="43201"/>
  <c r="G6" i="43172"/>
  <c r="A3" i="43201"/>
  <c r="G10" i="43172"/>
  <c r="A7" i="43201"/>
  <c r="G14" i="43172"/>
  <c r="A11" i="43201"/>
  <c r="G18" i="43172"/>
  <c r="A15" i="43201"/>
  <c r="G22" i="43172"/>
  <c r="A19" i="43201"/>
  <c r="G11" i="43172"/>
  <c r="A8" i="43201"/>
  <c r="G9" i="43172"/>
  <c r="A6" i="43201"/>
  <c r="G13" i="43172"/>
  <c r="A10" i="43201"/>
  <c r="G17" i="43172"/>
  <c r="A14" i="43201"/>
  <c r="G21" i="43172"/>
  <c r="A18" i="43201"/>
  <c r="G25" i="43172"/>
  <c r="G7" i="43172"/>
  <c r="A4" i="43201"/>
  <c r="G8" i="43172"/>
  <c r="A5" i="43201"/>
  <c r="G12" i="43172"/>
  <c r="A9" i="43201"/>
  <c r="G16" i="43172"/>
  <c r="A13" i="43201"/>
  <c r="G20" i="43172"/>
  <c r="A17" i="43201"/>
  <c r="G24" i="43172"/>
  <c r="A21" i="43201"/>
  <c r="G5" i="43172"/>
</calcChain>
</file>

<file path=xl/sharedStrings.xml><?xml version="1.0" encoding="utf-8"?>
<sst xmlns="http://schemas.openxmlformats.org/spreadsheetml/2006/main" count="33" uniqueCount="31">
  <si>
    <t>Year</t>
  </si>
  <si>
    <t>Year Midpoint</t>
  </si>
  <si>
    <t>survive</t>
  </si>
  <si>
    <t>employees</t>
  </si>
  <si>
    <t>establishments</t>
  </si>
  <si>
    <t>Population</t>
  </si>
  <si>
    <t>https://www.bls.gov/bdm/business-employment-dynamics-data-by-age-and-size.htm</t>
  </si>
  <si>
    <t>population</t>
  </si>
  <si>
    <t>Opening year</t>
  </si>
  <si>
    <t>Survival year</t>
  </si>
  <si>
    <t>Establishments starting</t>
  </si>
  <si>
    <t>Establishments surviving</t>
  </si>
  <si>
    <t>Percent Surviving</t>
  </si>
  <si>
    <t>Jobs per 1,000 People</t>
  </si>
  <si>
    <t>Notes: (1) Calculated from the U.S. Bureau of Labor Statistics, Business Employment Dynamics (BED), which covers the universe of employer businesses in the United States. (2) Startup jobs created are measured in the first year. (3) The startup survival rate is the percentage of startups that survive one year later.</t>
  </si>
  <si>
    <t>New Establishment Survival Rate</t>
  </si>
  <si>
    <t>Base Year New Establishments</t>
  </si>
  <si>
    <t>Sources of Data</t>
  </si>
  <si>
    <t>BED Data</t>
  </si>
  <si>
    <t>Population Data</t>
  </si>
  <si>
    <t>new firm establishments</t>
  </si>
  <si>
    <t>survival rates</t>
  </si>
  <si>
    <t>https://www.bls.gov/bdm/us_age_naics_00_table7.txt</t>
  </si>
  <si>
    <t>https://www2.census.gov/programs-surveys/popest/tables/1990-2000/intercensal/st-co/co-est2001-12-00.pdf</t>
  </si>
  <si>
    <t>https://www.census.gov/programs-surveys/popest/data/tables.html</t>
  </si>
  <si>
    <t>** stored in datasets/population</t>
  </si>
  <si>
    <t>Jobs Created by Startups per Capita</t>
  </si>
  <si>
    <t>jobs</t>
  </si>
  <si>
    <t>zyear</t>
  </si>
  <si>
    <t>** NOTE: estimates for year 2010- get revised slightly with each release</t>
  </si>
  <si>
    <t>Table X
Startup Job Creation and New Establishment Survival Rate (1996-2017)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</si>
</sst>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0"/>
    <numFmt numFmtId="167" formatCode="0.00000"/>
  </numFmts>
  <fonts count="10" x14ac:knownFonts="1">
    <font>
      <sz val="10"/>
      <name val="Arial"/>
    </font>
    <font>
      <sz val="11"/>
      <color theme="1"/>
      <name val="Calibri"/>
      <family val="2"/>
      <scheme val="minor"/>
    </font>
    <font>
      <sz val="12"/>
      <name val="Arial"/>
      <family val="2"/>
    </font>
    <font>
      <sz val="10"/>
      <name val="Arial"/>
      <family val="2"/>
    </font>
    <font>
      <sz val="8"/>
      <name val="Arial"/>
      <family val="2"/>
    </font>
    <font>
      <b/>
      <sz val="10"/>
      <color rgb="FF000000"/>
      <name val="Arial"/>
      <family val="2"/>
    </font>
    <font>
      <b/>
      <sz val="11"/>
      <color theme="1"/>
      <name val="Calibri"/>
      <family val="2"/>
      <scheme val="minor"/>
    </font>
    <font>
      <sz val="8"/>
      <color rgb="FF000000"/>
      <name val="Consolas"/>
      <family val="3"/>
    </font>
    <font>
      <sz val="10"/>
      <name val="Arial Unicode MS"/>
      <family val="2"/>
    </font>
    <font>
      <u/>
      <sz val="10"/>
      <color theme="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auto="1"/>
      </top>
      <bottom/>
      <diagonal/>
    </border>
    <border>
      <left style="thin">
        <color indexed="64"/>
      </left>
      <right/>
      <top/>
      <bottom/>
      <diagonal/>
    </border>
  </borders>
  <cellStyleXfs count="3">
    <xf numFmtId="0" fontId="0" fillId="0" borderId="0"/>
    <xf numFmtId="0" fontId="9" fillId="0" borderId="0" applyNumberFormat="0" applyFill="0" applyBorder="0" applyAlignment="0" applyProtection="0"/>
    <xf numFmtId="0" fontId="1" fillId="0" borderId="0"/>
  </cellStyleXfs>
  <cellXfs count="42">
    <xf numFmtId="0" fontId="0" fillId="0" borderId="0" xfId="0"/>
    <xf numFmtId="0" fontId="3"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3" fontId="3" fillId="0" borderId="0" xfId="0" quotePrefix="1" applyNumberFormat="1" applyFont="1" applyAlignment="1">
      <alignment horizontal="center"/>
    </xf>
    <xf numFmtId="10" fontId="3" fillId="0" borderId="0" xfId="0" quotePrefix="1" applyNumberFormat="1" applyFont="1" applyAlignment="1">
      <alignment horizontal="center"/>
    </xf>
    <xf numFmtId="10" fontId="3" fillId="0" borderId="0" xfId="0" applyNumberFormat="1" applyFont="1"/>
    <xf numFmtId="164" fontId="3" fillId="0" borderId="0" xfId="0" applyNumberFormat="1" applyFont="1"/>
    <xf numFmtId="0" fontId="3" fillId="0" borderId="0" xfId="0" applyFont="1" applyAlignment="1">
      <alignment wrapText="1"/>
    </xf>
    <xf numFmtId="0" fontId="2" fillId="0" borderId="0" xfId="0" applyFont="1" applyAlignment="1">
      <alignment horizontal="center"/>
    </xf>
    <xf numFmtId="0" fontId="0" fillId="0" borderId="0" xfId="0" applyAlignment="1">
      <alignment horizontal="center"/>
    </xf>
    <xf numFmtId="0" fontId="3" fillId="0" borderId="0" xfId="0" applyFont="1" applyBorder="1" applyAlignment="1">
      <alignment horizontal="center" wrapText="1"/>
    </xf>
    <xf numFmtId="165" fontId="3" fillId="0" borderId="0" xfId="0" quotePrefix="1" applyNumberFormat="1" applyFont="1" applyAlignment="1">
      <alignment horizontal="center"/>
    </xf>
    <xf numFmtId="0" fontId="3" fillId="0" borderId="0" xfId="0" applyFont="1" applyAlignment="1">
      <alignment horizontal="center"/>
    </xf>
    <xf numFmtId="1" fontId="0" fillId="0" borderId="0" xfId="0" applyNumberFormat="1" applyBorder="1" applyAlignment="1">
      <alignment horizontal="right"/>
    </xf>
    <xf numFmtId="2" fontId="3" fillId="0" borderId="0" xfId="0" quotePrefix="1" applyNumberFormat="1" applyFont="1" applyAlignment="1">
      <alignment horizontal="center"/>
    </xf>
    <xf numFmtId="0" fontId="0" fillId="0" borderId="0" xfId="0" applyProtection="1"/>
    <xf numFmtId="0" fontId="5" fillId="0" borderId="0" xfId="0" applyFont="1" applyFill="1" applyBorder="1" applyAlignment="1" applyProtection="1">
      <alignment horizontal="center" vertical="top" wrapText="1"/>
    </xf>
    <xf numFmtId="0" fontId="0" fillId="0" borderId="1" xfId="0" applyBorder="1" applyAlignment="1" applyProtection="1">
      <alignment wrapText="1"/>
    </xf>
    <xf numFmtId="0" fontId="6" fillId="0" borderId="0" xfId="0" applyFont="1" applyBorder="1" applyAlignment="1" applyProtection="1">
      <alignment horizontal="center"/>
    </xf>
    <xf numFmtId="3" fontId="0" fillId="0" borderId="3" xfId="0" applyNumberFormat="1" applyBorder="1" applyAlignment="1" applyProtection="1">
      <alignment horizontal="right"/>
    </xf>
    <xf numFmtId="3" fontId="8" fillId="0" borderId="0" xfId="0" applyNumberFormat="1" applyFont="1" applyAlignment="1" applyProtection="1">
      <alignment vertical="center"/>
    </xf>
    <xf numFmtId="0" fontId="0" fillId="0" borderId="0" xfId="0" applyBorder="1" applyAlignment="1" applyProtection="1">
      <alignment wrapText="1"/>
    </xf>
    <xf numFmtId="3" fontId="7" fillId="0" borderId="0" xfId="0" applyNumberFormat="1" applyFont="1" applyProtection="1"/>
    <xf numFmtId="166" fontId="0" fillId="0" borderId="0" xfId="0" applyNumberFormat="1"/>
    <xf numFmtId="167" fontId="0" fillId="0" borderId="0" xfId="0" applyNumberFormat="1"/>
    <xf numFmtId="0" fontId="9" fillId="0" borderId="0" xfId="1"/>
    <xf numFmtId="3" fontId="1" fillId="0" borderId="3" xfId="2" applyNumberFormat="1" applyBorder="1" applyAlignment="1">
      <alignment horizontal="right"/>
    </xf>
    <xf numFmtId="0" fontId="3" fillId="0" borderId="0" xfId="0" applyFont="1" applyAlignment="1">
      <alignment horizontal="center"/>
    </xf>
    <xf numFmtId="3" fontId="0" fillId="0" borderId="3" xfId="0" applyNumberFormat="1" applyBorder="1" applyAlignment="1">
      <alignment horizontal="right"/>
    </xf>
    <xf numFmtId="3" fontId="8" fillId="0" borderId="0" xfId="0" applyNumberFormat="1" applyFont="1" applyAlignment="1">
      <alignment vertical="center"/>
    </xf>
    <xf numFmtId="0" fontId="0" fillId="0" borderId="0" xfId="0" applyFill="1" applyBorder="1" applyProtection="1"/>
    <xf numFmtId="0" fontId="2" fillId="0" borderId="0" xfId="0" applyFont="1" applyAlignment="1">
      <alignment horizontal="center" wrapText="1"/>
    </xf>
    <xf numFmtId="0" fontId="2" fillId="0" borderId="0" xfId="0" applyFont="1" applyAlignment="1">
      <alignment horizontal="center"/>
    </xf>
    <xf numFmtId="0" fontId="3"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xf>
    <xf numFmtId="0" fontId="0" fillId="0" borderId="0" xfId="0" applyAlignment="1">
      <alignment horizontal="center"/>
    </xf>
    <xf numFmtId="0" fontId="3" fillId="0" borderId="2" xfId="0"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1.xml"/><Relationship Id="rId7" Type="http://schemas.openxmlformats.org/officeDocument/2006/relationships/theme" Target="theme/theme1.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4.xml"/><Relationship Id="rId5" Type="http://schemas.openxmlformats.org/officeDocument/2006/relationships/worksheet" Target="worksheets/sheet3.xml"/><Relationship Id="rId10" Type="http://schemas.openxmlformats.org/officeDocument/2006/relationships/calcChain" Target="calcChain.xml"/><Relationship Id="rId4" Type="http://schemas.openxmlformats.org/officeDocument/2006/relationships/worksheet" Target="work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Figure 3
Startup Job</a:t>
            </a:r>
            <a:r>
              <a:rPr lang="en-US" baseline="0"/>
              <a:t> Creation per Capita</a:t>
            </a:r>
            <a:r>
              <a:rPr lang="en-US"/>
              <a:t> (1996-2018)</a:t>
            </a:r>
          </a:p>
        </c:rich>
      </c:tx>
      <c:layout>
        <c:manualLayout>
          <c:xMode val="edge"/>
          <c:yMode val="edge"/>
          <c:x val="0.28970277048702248"/>
          <c:y val="4.3516238023784827E-2"/>
        </c:manualLayout>
      </c:layout>
      <c:overlay val="0"/>
      <c:spPr>
        <a:noFill/>
        <a:ln w="25400">
          <a:noFill/>
        </a:ln>
      </c:spPr>
    </c:title>
    <c:autoTitleDeleted val="0"/>
    <c:plotArea>
      <c:layout>
        <c:manualLayout>
          <c:layoutTarget val="inner"/>
          <c:xMode val="edge"/>
          <c:yMode val="edge"/>
          <c:x val="7.9911209766925659E-2"/>
          <c:y val="0.15660685154975529"/>
          <c:w val="0.8745837957824637"/>
          <c:h val="0.73083197389885823"/>
        </c:manualLayout>
      </c:layout>
      <c:scatterChart>
        <c:scatterStyle val="lineMarker"/>
        <c:varyColors val="0"/>
        <c:ser>
          <c:idx val="0"/>
          <c:order val="0"/>
          <c:spPr>
            <a:ln w="25400">
              <a:solidFill>
                <a:srgbClr val="0000FF"/>
              </a:solidFill>
              <a:prstDash val="solid"/>
            </a:ln>
          </c:spPr>
          <c:marker>
            <c:symbol val="none"/>
          </c:marker>
          <c:xVal>
            <c:numRef>
              <c:f>TabX!$G$5:$G$27</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TabX!$B$5:$B$27</c:f>
              <c:numCache>
                <c:formatCode>0.00</c:formatCode>
                <c:ptCount val="23"/>
                <c:pt idx="0">
                  <c:v>7.6801629540142731</c:v>
                </c:pt>
                <c:pt idx="1">
                  <c:v>7.8742058066490204</c:v>
                </c:pt>
                <c:pt idx="2">
                  <c:v>7.5224256949970911</c:v>
                </c:pt>
                <c:pt idx="3">
                  <c:v>7.3007015964812636</c:v>
                </c:pt>
                <c:pt idx="4">
                  <c:v>7.6334122336373147</c:v>
                </c:pt>
                <c:pt idx="5">
                  <c:v>6.9044152546371231</c:v>
                </c:pt>
                <c:pt idx="6">
                  <c:v>6.5933236940061786</c:v>
                </c:pt>
                <c:pt idx="7">
                  <c:v>6.4474658816034509</c:v>
                </c:pt>
                <c:pt idx="8">
                  <c:v>6.3326996221222744</c:v>
                </c:pt>
                <c:pt idx="9">
                  <c:v>6.5985904230036159</c:v>
                </c:pt>
                <c:pt idx="10">
                  <c:v>6.676722928988597</c:v>
                </c:pt>
                <c:pt idx="11">
                  <c:v>6.2347125940374433</c:v>
                </c:pt>
                <c:pt idx="12">
                  <c:v>5.6989884501687218</c:v>
                </c:pt>
                <c:pt idx="13">
                  <c:v>4.7324437333948284</c:v>
                </c:pt>
                <c:pt idx="14">
                  <c:v>4.4691995503709299</c:v>
                </c:pt>
                <c:pt idx="15">
                  <c:v>4.6970182865615104</c:v>
                </c:pt>
                <c:pt idx="16">
                  <c:v>4.9761780688849058</c:v>
                </c:pt>
                <c:pt idx="17">
                  <c:v>4.9055120870371889</c:v>
                </c:pt>
                <c:pt idx="18">
                  <c:v>4.9361181769746398</c:v>
                </c:pt>
                <c:pt idx="19">
                  <c:v>5.1402358924657339</c:v>
                </c:pt>
                <c:pt idx="20">
                  <c:v>5.2375614300076174</c:v>
                </c:pt>
                <c:pt idx="21">
                  <c:v>5.2593145980831242</c:v>
                </c:pt>
                <c:pt idx="22">
                  <c:v>5.1967519481171829</c:v>
                </c:pt>
              </c:numCache>
            </c:numRef>
          </c:yVal>
          <c:smooth val="0"/>
          <c:extLst>
            <c:ext xmlns:c16="http://schemas.microsoft.com/office/drawing/2014/chart" uri="{C3380CC4-5D6E-409C-BE32-E72D297353CC}">
              <c16:uniqueId val="{00000000-89B9-435C-B757-EF36E81B48F5}"/>
            </c:ext>
          </c:extLst>
        </c:ser>
        <c:dLbls>
          <c:showLegendKey val="0"/>
          <c:showVal val="0"/>
          <c:showCatName val="0"/>
          <c:showSerName val="0"/>
          <c:showPercent val="0"/>
          <c:showBubbleSize val="0"/>
        </c:dLbls>
        <c:axId val="5303648"/>
        <c:axId val="5304208"/>
      </c:scatterChart>
      <c:valAx>
        <c:axId val="5303648"/>
        <c:scaling>
          <c:orientation val="minMax"/>
          <c:max val="2019"/>
          <c:min val="1996"/>
        </c:scaling>
        <c:delete val="0"/>
        <c:axPos val="b"/>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304208"/>
        <c:crosses val="autoZero"/>
        <c:crossBetween val="midCat"/>
        <c:majorUnit val="1"/>
        <c:minorUnit val="1"/>
      </c:valAx>
      <c:valAx>
        <c:axId val="5304208"/>
        <c:scaling>
          <c:orientation val="minMax"/>
          <c:min val="2"/>
        </c:scaling>
        <c:delete val="0"/>
        <c:axPos val="l"/>
        <c:majorGridlines>
          <c:spPr>
            <a:ln w="3175">
              <a:solidFill>
                <a:srgbClr val="000000"/>
              </a:solidFill>
              <a:prstDash val="solid"/>
            </a:ln>
          </c:spPr>
        </c:majorGridlines>
        <c:title>
          <c:tx>
            <c:rich>
              <a:bodyPr/>
              <a:lstStyle/>
              <a:p>
                <a:pPr>
                  <a:defRPr/>
                </a:pPr>
                <a:r>
                  <a:rPr lang="en-US"/>
                  <a:t>Jobs</a:t>
                </a:r>
                <a:r>
                  <a:rPr lang="en-US" baseline="0"/>
                  <a:t> per 1,000 People</a:t>
                </a:r>
                <a:endParaRPr lang="en-US"/>
              </a:p>
            </c:rich>
          </c:tx>
          <c:layout/>
          <c:overlay val="0"/>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303648"/>
        <c:crosses val="autoZero"/>
        <c:crossBetween val="midCat"/>
      </c:valAx>
      <c:spPr>
        <a:noFill/>
        <a:ln w="3175">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Figure 4
New Establishment One-Year Survival Rate</a:t>
            </a:r>
            <a:r>
              <a:rPr lang="en-US" baseline="0"/>
              <a:t> (1996-2018)</a:t>
            </a:r>
            <a:endParaRPr lang="en-US"/>
          </a:p>
        </c:rich>
      </c:tx>
      <c:layout>
        <c:manualLayout>
          <c:xMode val="edge"/>
          <c:yMode val="edge"/>
          <c:x val="0.28970277048702248"/>
          <c:y val="4.3516238023784827E-2"/>
        </c:manualLayout>
      </c:layout>
      <c:overlay val="0"/>
      <c:spPr>
        <a:noFill/>
        <a:ln w="25400">
          <a:noFill/>
        </a:ln>
      </c:spPr>
    </c:title>
    <c:autoTitleDeleted val="0"/>
    <c:plotArea>
      <c:layout>
        <c:manualLayout>
          <c:layoutTarget val="inner"/>
          <c:xMode val="edge"/>
          <c:yMode val="edge"/>
          <c:x val="7.9911209766925659E-2"/>
          <c:y val="0.15660685154975529"/>
          <c:w val="0.8745837957824637"/>
          <c:h val="0.73083197389885823"/>
        </c:manualLayout>
      </c:layout>
      <c:scatterChart>
        <c:scatterStyle val="lineMarker"/>
        <c:varyColors val="0"/>
        <c:ser>
          <c:idx val="0"/>
          <c:order val="0"/>
          <c:spPr>
            <a:ln w="25400">
              <a:solidFill>
                <a:srgbClr val="0000FF"/>
              </a:solidFill>
              <a:prstDash val="solid"/>
            </a:ln>
          </c:spPr>
          <c:marker>
            <c:symbol val="none"/>
          </c:marker>
          <c:xVal>
            <c:numRef>
              <c:f>TabX!$G$5:$G$27</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TabX!$D$5:$D$27</c:f>
              <c:numCache>
                <c:formatCode>0.0%</c:formatCode>
                <c:ptCount val="23"/>
                <c:pt idx="0">
                  <c:v>0.78844998883217654</c:v>
                </c:pt>
                <c:pt idx="1">
                  <c:v>0.78209855684849039</c:v>
                </c:pt>
                <c:pt idx="2">
                  <c:v>0.78537475317392513</c:v>
                </c:pt>
                <c:pt idx="3">
                  <c:v>0.80135910554060985</c:v>
                </c:pt>
                <c:pt idx="4">
                  <c:v>0.79128670877322393</c:v>
                </c:pt>
                <c:pt idx="5">
                  <c:v>0.7839601330479482</c:v>
                </c:pt>
                <c:pt idx="6">
                  <c:v>0.75720713810150098</c:v>
                </c:pt>
                <c:pt idx="7">
                  <c:v>0.78352062083988128</c:v>
                </c:pt>
                <c:pt idx="8">
                  <c:v>0.79276967683606947</c:v>
                </c:pt>
                <c:pt idx="9">
                  <c:v>0.78947126950069357</c:v>
                </c:pt>
                <c:pt idx="10">
                  <c:v>0.8005544729198073</c:v>
                </c:pt>
                <c:pt idx="11">
                  <c:v>0.78269161448247537</c:v>
                </c:pt>
                <c:pt idx="12">
                  <c:v>0.7729294123330217</c:v>
                </c:pt>
                <c:pt idx="13">
                  <c:v>0.75246093836409356</c:v>
                </c:pt>
                <c:pt idx="14">
                  <c:v>0.76659291126847784</c:v>
                </c:pt>
                <c:pt idx="15">
                  <c:v>0.7856589866354613</c:v>
                </c:pt>
                <c:pt idx="16">
                  <c:v>0.79432479242802145</c:v>
                </c:pt>
                <c:pt idx="17">
                  <c:v>0.79238450374079838</c:v>
                </c:pt>
                <c:pt idx="18">
                  <c:v>0.79579956698533405</c:v>
                </c:pt>
                <c:pt idx="19">
                  <c:v>0.79704341432029169</c:v>
                </c:pt>
                <c:pt idx="20">
                  <c:v>0.79613203860588233</c:v>
                </c:pt>
                <c:pt idx="21">
                  <c:v>0.79636604213699635</c:v>
                </c:pt>
                <c:pt idx="22">
                  <c:v>0.79433939113007679</c:v>
                </c:pt>
              </c:numCache>
            </c:numRef>
          </c:yVal>
          <c:smooth val="0"/>
          <c:extLst>
            <c:ext xmlns:c16="http://schemas.microsoft.com/office/drawing/2014/chart" uri="{C3380CC4-5D6E-409C-BE32-E72D297353CC}">
              <c16:uniqueId val="{00000000-87E8-4488-ADA0-01BC613987B5}"/>
            </c:ext>
          </c:extLst>
        </c:ser>
        <c:dLbls>
          <c:showLegendKey val="0"/>
          <c:showVal val="0"/>
          <c:showCatName val="0"/>
          <c:showSerName val="0"/>
          <c:showPercent val="0"/>
          <c:showBubbleSize val="0"/>
        </c:dLbls>
        <c:axId val="5303648"/>
        <c:axId val="5304208"/>
      </c:scatterChart>
      <c:valAx>
        <c:axId val="5303648"/>
        <c:scaling>
          <c:orientation val="minMax"/>
          <c:max val="2019"/>
          <c:min val="1996"/>
        </c:scaling>
        <c:delete val="0"/>
        <c:axPos val="b"/>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304208"/>
        <c:crosses val="autoZero"/>
        <c:crossBetween val="midCat"/>
        <c:majorUnit val="1"/>
        <c:minorUnit val="1"/>
      </c:valAx>
      <c:valAx>
        <c:axId val="5304208"/>
        <c:scaling>
          <c:orientation val="minMax"/>
          <c:max val="0.9"/>
          <c:min val="0.60000000000000009"/>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303648"/>
        <c:crosses val="autoZero"/>
        <c:crossBetween val="midCat"/>
        <c:majorUnit val="5.000000000000001E-2"/>
        <c:minorUnit val="1.0000000000000002E-2"/>
      </c:valAx>
      <c:spPr>
        <a:noFill/>
        <a:ln w="3175">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558463" cy="58152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0.77175</cdr:x>
      <cdr:y>0.94275</cdr:y>
    </cdr:from>
    <cdr:to>
      <cdr:x>0.97925</cdr:x>
      <cdr:y>0.99</cdr:y>
    </cdr:to>
    <cdr:sp macro="" textlink="">
      <cdr:nvSpPr>
        <cdr:cNvPr id="5126" name="Text Box 6"/>
        <cdr:cNvSpPr txBox="1">
          <a:spLocks xmlns:a="http://schemas.openxmlformats.org/drawingml/2006/main" noChangeArrowheads="1"/>
        </cdr:cNvSpPr>
      </cdr:nvSpPr>
      <cdr:spPr bwMode="auto">
        <a:xfrm xmlns:a="http://schemas.openxmlformats.org/drawingml/2006/main">
          <a:off x="6623178" y="5504552"/>
          <a:ext cx="1780770" cy="2758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Source: Calculated from the Business Employment Dynamics.</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58463" cy="58152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0.77175</cdr:x>
      <cdr:y>0.94275</cdr:y>
    </cdr:from>
    <cdr:to>
      <cdr:x>0.97925</cdr:x>
      <cdr:y>0.99</cdr:y>
    </cdr:to>
    <cdr:sp macro="" textlink="">
      <cdr:nvSpPr>
        <cdr:cNvPr id="5126" name="Text Box 6"/>
        <cdr:cNvSpPr txBox="1">
          <a:spLocks xmlns:a="http://schemas.openxmlformats.org/drawingml/2006/main" noChangeArrowheads="1"/>
        </cdr:cNvSpPr>
      </cdr:nvSpPr>
      <cdr:spPr bwMode="auto">
        <a:xfrm xmlns:a="http://schemas.openxmlformats.org/drawingml/2006/main">
          <a:off x="6623178" y="5504552"/>
          <a:ext cx="1780770" cy="2758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Source:  Calculated from the Business Employment Dynamics.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ls.gov/bdm/us_age_naics_00_table7.txt" TargetMode="External"/><Relationship Id="rId2" Type="http://schemas.openxmlformats.org/officeDocument/2006/relationships/hyperlink" Target="https://www.bls.gov/bdm/business-employment-dynamics-data-by-age-and-size.htm" TargetMode="External"/><Relationship Id="rId1" Type="http://schemas.openxmlformats.org/officeDocument/2006/relationships/hyperlink" Target="https://www.bls.gov/bdm/business-employment-dynamics-data-by-age-and-size.htm" TargetMode="External"/><Relationship Id="rId4" Type="http://schemas.openxmlformats.org/officeDocument/2006/relationships/hyperlink" Target="https://www.census.gov/programs-surveys/popest/data/tabl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8"/>
  <sheetViews>
    <sheetView showGridLines="0" tabSelected="1" zoomScale="130" zoomScaleNormal="100" workbookViewId="0">
      <selection activeCell="G2" sqref="G2"/>
    </sheetView>
  </sheetViews>
  <sheetFormatPr defaultColWidth="9.109375" defaultRowHeight="13.2" x14ac:dyDescent="0.25"/>
  <cols>
    <col min="1" max="1" width="9.88671875" style="1" customWidth="1"/>
    <col min="2" max="5" width="13.5546875" style="1" customWidth="1"/>
    <col min="6" max="6" width="9.88671875" style="1" customWidth="1"/>
    <col min="7" max="8" width="7.6640625" style="1" customWidth="1"/>
    <col min="9" max="16384" width="9.109375" style="1"/>
  </cols>
  <sheetData>
    <row r="1" spans="1:9" ht="48" customHeight="1" x14ac:dyDescent="0.25">
      <c r="A1" s="35" t="s">
        <v>30</v>
      </c>
      <c r="B1" s="36"/>
      <c r="C1" s="36"/>
      <c r="D1" s="36"/>
      <c r="E1" s="36"/>
      <c r="F1" s="12"/>
      <c r="G1" s="2"/>
    </row>
    <row r="2" spans="1:9" ht="17.25" customHeight="1" x14ac:dyDescent="0.25">
      <c r="A2" s="2"/>
      <c r="B2" s="2"/>
      <c r="C2" s="2"/>
      <c r="D2" s="2"/>
      <c r="E2" s="2"/>
      <c r="F2" s="12"/>
      <c r="G2" s="2"/>
    </row>
    <row r="3" spans="1:9" ht="24" customHeight="1" x14ac:dyDescent="0.25">
      <c r="A3" s="4"/>
      <c r="B3" s="37" t="s">
        <v>26</v>
      </c>
      <c r="C3" s="38"/>
      <c r="D3" s="39" t="s">
        <v>15</v>
      </c>
      <c r="E3" s="40"/>
      <c r="F3" s="13"/>
    </row>
    <row r="4" spans="1:9" ht="37.5" customHeight="1" x14ac:dyDescent="0.25">
      <c r="A4" s="5" t="s">
        <v>0</v>
      </c>
      <c r="B4" s="6" t="s">
        <v>13</v>
      </c>
      <c r="C4" s="6" t="s">
        <v>5</v>
      </c>
      <c r="D4" s="6" t="s">
        <v>12</v>
      </c>
      <c r="E4" s="6" t="s">
        <v>16</v>
      </c>
      <c r="F4" s="14"/>
      <c r="G4" s="11" t="s">
        <v>1</v>
      </c>
    </row>
    <row r="5" spans="1:9" ht="18" customHeight="1" x14ac:dyDescent="0.25">
      <c r="A5" s="3">
        <f>col5data!A2</f>
        <v>1996</v>
      </c>
      <c r="B5" s="18">
        <f>col5data!B2/col5data!D2*1000</f>
        <v>7.6801629540142731</v>
      </c>
      <c r="C5" s="7">
        <f>col5data!D2</f>
        <v>269394284</v>
      </c>
      <c r="D5" s="15">
        <f>col5data!H2/col5data!G2</f>
        <v>0.78844998883217654</v>
      </c>
      <c r="E5" s="7">
        <f>col5data!G2</f>
        <v>604415</v>
      </c>
      <c r="F5" s="7"/>
      <c r="G5" s="10">
        <f>A5+0.5</f>
        <v>1996.5</v>
      </c>
      <c r="H5" s="9"/>
      <c r="I5" s="8"/>
    </row>
    <row r="6" spans="1:9" ht="18" customHeight="1" x14ac:dyDescent="0.25">
      <c r="A6" s="16">
        <f>col5data!A3</f>
        <v>1997</v>
      </c>
      <c r="B6" s="18">
        <f>col5data!B3/col5data!D3*1000</f>
        <v>7.8742058066490204</v>
      </c>
      <c r="C6" s="7">
        <f>col5data!D3</f>
        <v>272646925</v>
      </c>
      <c r="D6" s="15">
        <f>col5data!H3/col5data!G3</f>
        <v>0.78209855684849039</v>
      </c>
      <c r="E6" s="7">
        <f>col5data!G3</f>
        <v>609638</v>
      </c>
      <c r="F6" s="7"/>
      <c r="G6" s="10">
        <f t="shared" ref="G6:G25" si="0">A6+0.5</f>
        <v>1997.5</v>
      </c>
      <c r="I6" s="8"/>
    </row>
    <row r="7" spans="1:9" ht="18" customHeight="1" x14ac:dyDescent="0.25">
      <c r="A7" s="16">
        <f>col5data!A4</f>
        <v>1998</v>
      </c>
      <c r="B7" s="18">
        <f>col5data!B4/col5data!D4*1000</f>
        <v>7.5224256949970911</v>
      </c>
      <c r="C7" s="7">
        <f>col5data!D4</f>
        <v>275854104</v>
      </c>
      <c r="D7" s="15">
        <f>col5data!H4/col5data!G4</f>
        <v>0.78537475317392513</v>
      </c>
      <c r="E7" s="7">
        <f>col5data!G4</f>
        <v>639114</v>
      </c>
      <c r="F7" s="7"/>
      <c r="G7" s="10">
        <f t="shared" si="0"/>
        <v>1998.5</v>
      </c>
      <c r="I7" s="8"/>
    </row>
    <row r="8" spans="1:9" ht="18" customHeight="1" x14ac:dyDescent="0.25">
      <c r="A8" s="16">
        <f>col5data!A5</f>
        <v>1999</v>
      </c>
      <c r="B8" s="18">
        <f>col5data!B5/col5data!D5*1000</f>
        <v>7.3007015964812636</v>
      </c>
      <c r="C8" s="7">
        <f>col5data!D5</f>
        <v>279040168</v>
      </c>
      <c r="D8" s="15">
        <f>col5data!H5/col5data!G5</f>
        <v>0.80135910554060985</v>
      </c>
      <c r="E8" s="7">
        <f>col5data!G5</f>
        <v>643070</v>
      </c>
      <c r="F8" s="7"/>
      <c r="G8" s="10">
        <f t="shared" si="0"/>
        <v>1999.5</v>
      </c>
      <c r="I8" s="8"/>
    </row>
    <row r="9" spans="1:9" ht="18" customHeight="1" x14ac:dyDescent="0.25">
      <c r="A9" s="16">
        <f>col5data!A6</f>
        <v>2000</v>
      </c>
      <c r="B9" s="18">
        <f>col5data!B6/col5data!D6*1000</f>
        <v>7.6334122336373147</v>
      </c>
      <c r="C9" s="7">
        <f>col5data!D6</f>
        <v>282162411</v>
      </c>
      <c r="D9" s="15">
        <f>col5data!H6/col5data!G6</f>
        <v>0.79128670877322393</v>
      </c>
      <c r="E9" s="7">
        <f>col5data!G6</f>
        <v>650730</v>
      </c>
      <c r="F9" s="7"/>
      <c r="G9" s="10">
        <f t="shared" si="0"/>
        <v>2000.5</v>
      </c>
      <c r="I9" s="8"/>
    </row>
    <row r="10" spans="1:9" ht="18" customHeight="1" x14ac:dyDescent="0.25">
      <c r="A10" s="16">
        <f>col5data!A7</f>
        <v>2001</v>
      </c>
      <c r="B10" s="18">
        <f>col5data!B7/col5data!D7*1000</f>
        <v>6.9044152546371231</v>
      </c>
      <c r="C10" s="7">
        <f>col5data!D7</f>
        <v>284968955</v>
      </c>
      <c r="D10" s="15">
        <f>col5data!H7/col5data!G7</f>
        <v>0.7839601330479482</v>
      </c>
      <c r="E10" s="7">
        <f>col5data!G7</f>
        <v>674644</v>
      </c>
      <c r="F10" s="7"/>
      <c r="G10" s="10">
        <f t="shared" si="0"/>
        <v>2001.5</v>
      </c>
      <c r="I10" s="8"/>
    </row>
    <row r="11" spans="1:9" ht="18" customHeight="1" x14ac:dyDescent="0.25">
      <c r="A11" s="16">
        <f>col5data!A8</f>
        <v>2002</v>
      </c>
      <c r="B11" s="18">
        <f>col5data!B8/col5data!D8*1000</f>
        <v>6.5933236940061786</v>
      </c>
      <c r="C11" s="7">
        <f>col5data!D8</f>
        <v>287625193</v>
      </c>
      <c r="D11" s="15">
        <f>col5data!H8/col5data!G8</f>
        <v>0.75720713810150098</v>
      </c>
      <c r="E11" s="7">
        <f>col5data!G8</f>
        <v>671383</v>
      </c>
      <c r="F11" s="7"/>
      <c r="G11" s="10">
        <f t="shared" si="0"/>
        <v>2002.5</v>
      </c>
      <c r="I11" s="8"/>
    </row>
    <row r="12" spans="1:9" ht="18" customHeight="1" x14ac:dyDescent="0.25">
      <c r="A12" s="16">
        <f>col5data!A9</f>
        <v>2003</v>
      </c>
      <c r="B12" s="18">
        <f>col5data!B9/col5data!D9*1000</f>
        <v>6.4474658816034509</v>
      </c>
      <c r="C12" s="7">
        <f>col5data!D9</f>
        <v>290107933</v>
      </c>
      <c r="D12" s="15">
        <f>col5data!H9/col5data!G9</f>
        <v>0.78352062083988128</v>
      </c>
      <c r="E12" s="7">
        <f>col5data!G9</f>
        <v>659236</v>
      </c>
      <c r="F12" s="7"/>
      <c r="G12" s="10">
        <f t="shared" si="0"/>
        <v>2003.5</v>
      </c>
      <c r="I12" s="8"/>
    </row>
    <row r="13" spans="1:9" ht="18" customHeight="1" x14ac:dyDescent="0.25">
      <c r="A13" s="16">
        <f>col5data!A10</f>
        <v>2004</v>
      </c>
      <c r="B13" s="18">
        <f>col5data!B10/col5data!D10*1000</f>
        <v>6.3326996221222744</v>
      </c>
      <c r="C13" s="7">
        <f>col5data!D10</f>
        <v>292805298</v>
      </c>
      <c r="D13" s="15">
        <f>col5data!H10/col5data!G10</f>
        <v>0.79276967683606947</v>
      </c>
      <c r="E13" s="7">
        <f>col5data!G10</f>
        <v>662543</v>
      </c>
      <c r="F13" s="7"/>
      <c r="G13" s="10">
        <f t="shared" si="0"/>
        <v>2004.5</v>
      </c>
      <c r="I13" s="8"/>
    </row>
    <row r="14" spans="1:9" ht="18" customHeight="1" x14ac:dyDescent="0.25">
      <c r="A14" s="16">
        <f>col5data!A11</f>
        <v>2005</v>
      </c>
      <c r="B14" s="18">
        <f>col5data!B11/col5data!D11*1000</f>
        <v>6.5985904230036159</v>
      </c>
      <c r="C14" s="7">
        <f>col5data!D11</f>
        <v>295516599</v>
      </c>
      <c r="D14" s="15">
        <f>col5data!H11/col5data!G11</f>
        <v>0.78947126950069357</v>
      </c>
      <c r="E14" s="7">
        <f>col5data!G11</f>
        <v>653887</v>
      </c>
      <c r="F14" s="7"/>
      <c r="G14" s="10">
        <f t="shared" si="0"/>
        <v>2005.5</v>
      </c>
      <c r="I14" s="8"/>
    </row>
    <row r="15" spans="1:9" ht="18" customHeight="1" x14ac:dyDescent="0.25">
      <c r="A15" s="16">
        <f>col5data!A12</f>
        <v>2006</v>
      </c>
      <c r="B15" s="18">
        <f>col5data!B12/col5data!D12*1000</f>
        <v>6.676722928988597</v>
      </c>
      <c r="C15" s="7">
        <f>col5data!D12</f>
        <v>298379912</v>
      </c>
      <c r="D15" s="15">
        <f>col5data!H12/col5data!G12</f>
        <v>0.8005544729198073</v>
      </c>
      <c r="E15" s="7">
        <f>col5data!G12</f>
        <v>679925</v>
      </c>
      <c r="F15" s="7"/>
      <c r="G15" s="10">
        <f t="shared" si="0"/>
        <v>2006.5</v>
      </c>
      <c r="I15" s="8"/>
    </row>
    <row r="16" spans="1:9" ht="18" customHeight="1" x14ac:dyDescent="0.25">
      <c r="A16" s="16">
        <f>col5data!A13</f>
        <v>2007</v>
      </c>
      <c r="B16" s="18">
        <f>col5data!B13/col5data!D13*1000</f>
        <v>6.2347125940374433</v>
      </c>
      <c r="C16" s="7">
        <f>col5data!D13</f>
        <v>301231207</v>
      </c>
      <c r="D16" s="15">
        <f>col5data!H13/col5data!G13</f>
        <v>0.78269161448247537</v>
      </c>
      <c r="E16" s="7">
        <f>col5data!G13</f>
        <v>715734</v>
      </c>
      <c r="F16" s="7"/>
      <c r="G16" s="10">
        <f t="shared" si="0"/>
        <v>2007.5</v>
      </c>
      <c r="I16" s="8"/>
    </row>
    <row r="17" spans="1:9" ht="18" customHeight="1" x14ac:dyDescent="0.25">
      <c r="A17" s="16">
        <f>col5data!A14</f>
        <v>2008</v>
      </c>
      <c r="B17" s="18">
        <f>col5data!B14/col5data!D14*1000</f>
        <v>5.6989884501687218</v>
      </c>
      <c r="C17" s="7">
        <f>col5data!D14</f>
        <v>304093966</v>
      </c>
      <c r="D17" s="15">
        <f>col5data!H14/col5data!G14</f>
        <v>0.7729294123330217</v>
      </c>
      <c r="E17" s="7">
        <f>col5data!G14</f>
        <v>703834</v>
      </c>
      <c r="F17" s="7"/>
      <c r="G17" s="10">
        <f t="shared" si="0"/>
        <v>2008.5</v>
      </c>
      <c r="I17" s="8"/>
    </row>
    <row r="18" spans="1:9" ht="18" customHeight="1" x14ac:dyDescent="0.25">
      <c r="A18" s="16">
        <f>col5data!A15</f>
        <v>2009</v>
      </c>
      <c r="B18" s="18">
        <f>col5data!B15/col5data!D15*1000</f>
        <v>4.7324437333948284</v>
      </c>
      <c r="C18" s="7">
        <f>col5data!D15</f>
        <v>306771529</v>
      </c>
      <c r="D18" s="15">
        <f>col5data!H15/col5data!G15</f>
        <v>0.75246093836409356</v>
      </c>
      <c r="E18" s="7">
        <f>col5data!G15</f>
        <v>678095</v>
      </c>
      <c r="F18" s="7"/>
      <c r="G18" s="10">
        <f t="shared" si="0"/>
        <v>2009.5</v>
      </c>
      <c r="I18" s="8"/>
    </row>
    <row r="19" spans="1:9" ht="18" customHeight="1" x14ac:dyDescent="0.25">
      <c r="A19" s="16">
        <f>col5data!A16</f>
        <v>2010</v>
      </c>
      <c r="B19" s="18">
        <f>col5data!B16/col5data!D16*1000</f>
        <v>4.4691995503709299</v>
      </c>
      <c r="C19" s="7">
        <f>col5data!D16</f>
        <v>309326085</v>
      </c>
      <c r="D19" s="15">
        <f>col5data!H16/col5data!G16</f>
        <v>0.76659291126847784</v>
      </c>
      <c r="E19" s="7">
        <f>col5data!G16</f>
        <v>608769</v>
      </c>
      <c r="F19" s="7"/>
      <c r="G19" s="10">
        <f t="shared" si="0"/>
        <v>2010.5</v>
      </c>
      <c r="I19" s="8"/>
    </row>
    <row r="20" spans="1:9" ht="18" customHeight="1" x14ac:dyDescent="0.25">
      <c r="A20" s="16">
        <f>col5data!A17</f>
        <v>2011</v>
      </c>
      <c r="B20" s="18">
        <f>col5data!B17/col5data!D17*1000</f>
        <v>4.6970182865615104</v>
      </c>
      <c r="C20" s="7">
        <f>col5data!D17</f>
        <v>311580009</v>
      </c>
      <c r="D20" s="15">
        <f>col5data!H17/col5data!G17</f>
        <v>0.7856589866354613</v>
      </c>
      <c r="E20" s="7">
        <f>col5data!G17</f>
        <v>560588</v>
      </c>
      <c r="F20" s="7"/>
      <c r="G20" s="10">
        <f t="shared" si="0"/>
        <v>2011.5</v>
      </c>
      <c r="I20" s="8"/>
    </row>
    <row r="21" spans="1:9" ht="18" customHeight="1" x14ac:dyDescent="0.25">
      <c r="A21" s="16">
        <f>col5data!A18</f>
        <v>2012</v>
      </c>
      <c r="B21" s="18">
        <f>col5data!B18/col5data!D18*1000</f>
        <v>4.9761780688849058</v>
      </c>
      <c r="C21" s="7">
        <f>col5data!D18</f>
        <v>313874218</v>
      </c>
      <c r="D21" s="15">
        <f>col5data!H18/col5data!G18</f>
        <v>0.79432479242802145</v>
      </c>
      <c r="E21" s="7">
        <f>col5data!G18</f>
        <v>582569</v>
      </c>
      <c r="F21" s="7"/>
      <c r="G21" s="10">
        <f t="shared" si="0"/>
        <v>2012.5</v>
      </c>
      <c r="I21" s="8"/>
    </row>
    <row r="22" spans="1:9" ht="18" customHeight="1" x14ac:dyDescent="0.25">
      <c r="A22" s="16">
        <f>col5data!A19</f>
        <v>2013</v>
      </c>
      <c r="B22" s="18">
        <f>col5data!B19/col5data!D19*1000</f>
        <v>4.9055120870371889</v>
      </c>
      <c r="C22" s="7">
        <f>col5data!D19</f>
        <v>316057727</v>
      </c>
      <c r="D22" s="15">
        <f>col5data!H19/col5data!G19</f>
        <v>0.79238450374079838</v>
      </c>
      <c r="E22" s="7">
        <f>col5data!G19</f>
        <v>631817</v>
      </c>
      <c r="F22" s="7"/>
      <c r="G22" s="10">
        <f t="shared" si="0"/>
        <v>2013.5</v>
      </c>
      <c r="I22" s="8"/>
    </row>
    <row r="23" spans="1:9" ht="18" customHeight="1" x14ac:dyDescent="0.25">
      <c r="A23" s="16">
        <f>col5data!A20</f>
        <v>2014</v>
      </c>
      <c r="B23" s="18">
        <f>col5data!B20/col5data!D20*1000</f>
        <v>4.9361181769746398</v>
      </c>
      <c r="C23" s="7">
        <f>col5data!D20</f>
        <v>318386421</v>
      </c>
      <c r="D23" s="15">
        <f>col5data!H20/col5data!G20</f>
        <v>0.79579956698533405</v>
      </c>
      <c r="E23" s="7">
        <f>col5data!G20</f>
        <v>629078</v>
      </c>
      <c r="F23" s="7"/>
      <c r="G23" s="10">
        <f t="shared" si="0"/>
        <v>2014.5</v>
      </c>
      <c r="I23" s="8"/>
    </row>
    <row r="24" spans="1:9" ht="18" customHeight="1" x14ac:dyDescent="0.25">
      <c r="A24" s="16">
        <f>col5data!A21</f>
        <v>2015</v>
      </c>
      <c r="B24" s="18">
        <f>col5data!B21/col5data!D21*1000</f>
        <v>5.1402358924657339</v>
      </c>
      <c r="C24" s="7">
        <f>col5data!D21</f>
        <v>320742673</v>
      </c>
      <c r="D24" s="15">
        <f>col5data!H21/col5data!G21</f>
        <v>0.79704341432029169</v>
      </c>
      <c r="E24" s="7">
        <f>col5data!G21</f>
        <v>652780</v>
      </c>
      <c r="F24" s="7"/>
      <c r="G24" s="10">
        <f t="shared" si="0"/>
        <v>2015.5</v>
      </c>
      <c r="I24" s="8"/>
    </row>
    <row r="25" spans="1:9" ht="18" customHeight="1" x14ac:dyDescent="0.25">
      <c r="A25" s="16">
        <f>col5data!A22</f>
        <v>2016</v>
      </c>
      <c r="B25" s="18">
        <f>col5data!B22/col5data!D22*1000</f>
        <v>5.2375614300076174</v>
      </c>
      <c r="C25" s="7">
        <f>col5data!D22</f>
        <v>323071342</v>
      </c>
      <c r="D25" s="15">
        <f>col5data!H22/col5data!G22</f>
        <v>0.79613203860588233</v>
      </c>
      <c r="E25" s="7">
        <f>col5data!G22</f>
        <v>678135</v>
      </c>
      <c r="F25" s="7"/>
      <c r="G25" s="10">
        <f t="shared" si="0"/>
        <v>2016.5</v>
      </c>
      <c r="I25" s="8"/>
    </row>
    <row r="26" spans="1:9" ht="18" customHeight="1" x14ac:dyDescent="0.25">
      <c r="A26" s="31">
        <f>col5data!A23</f>
        <v>2017</v>
      </c>
      <c r="B26" s="18">
        <f>col5data!B23/col5data!D23*1000</f>
        <v>5.2593145980831242</v>
      </c>
      <c r="C26" s="7">
        <f>col5data!D23</f>
        <v>325147121</v>
      </c>
      <c r="D26" s="15">
        <f>col5data!H23/col5data!G23</f>
        <v>0.79636604213699635</v>
      </c>
      <c r="E26" s="7">
        <f>col5data!G23</f>
        <v>733085</v>
      </c>
      <c r="F26" s="7"/>
      <c r="G26" s="10">
        <f t="shared" ref="G26:G27" si="1">A26+0.5</f>
        <v>2017.5</v>
      </c>
      <c r="I26" s="8"/>
    </row>
    <row r="27" spans="1:9" ht="18" customHeight="1" x14ac:dyDescent="0.25">
      <c r="A27" s="31">
        <f>col5data!A24</f>
        <v>2018</v>
      </c>
      <c r="B27" s="18">
        <f>col5data!B24/col5data!D24*1000</f>
        <v>5.1967519481171829</v>
      </c>
      <c r="C27" s="7">
        <f>col5data!D24</f>
        <v>327167434</v>
      </c>
      <c r="D27" s="15">
        <f>col5data!H24/col5data!G24</f>
        <v>0.79433939113007679</v>
      </c>
      <c r="E27" s="7">
        <f>col5data!G24</f>
        <v>733490</v>
      </c>
      <c r="F27" s="7"/>
      <c r="G27" s="10">
        <f t="shared" si="1"/>
        <v>2018.5</v>
      </c>
      <c r="I27" s="8"/>
    </row>
    <row r="28" spans="1:9" ht="70.2" customHeight="1" x14ac:dyDescent="0.25">
      <c r="A28" s="41" t="s">
        <v>14</v>
      </c>
      <c r="B28" s="41"/>
      <c r="C28" s="41"/>
      <c r="D28" s="41"/>
      <c r="E28" s="41"/>
    </row>
  </sheetData>
  <mergeCells count="4">
    <mergeCell ref="A1:E1"/>
    <mergeCell ref="B3:C3"/>
    <mergeCell ref="D3:E3"/>
    <mergeCell ref="A28:E28"/>
  </mergeCells>
  <phoneticPr fontId="0" type="noConversion"/>
  <printOptions horizontalCentered="1"/>
  <pageMargins left="0.5" right="0.5" top="0.5" bottom="0.5" header="0.5" footer="0.5"/>
  <pageSetup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0" workbookViewId="0">
      <selection activeCell="D28" sqref="D28"/>
    </sheetView>
  </sheetViews>
  <sheetFormatPr defaultRowHeight="13.2" x14ac:dyDescent="0.25"/>
  <cols>
    <col min="4" max="4" width="12.33203125" customWidth="1"/>
  </cols>
  <sheetData>
    <row r="1" spans="1:10" ht="39.6" x14ac:dyDescent="0.25">
      <c r="A1" s="19"/>
      <c r="B1" s="20" t="s">
        <v>3</v>
      </c>
      <c r="C1" s="20" t="s">
        <v>4</v>
      </c>
      <c r="D1" s="20" t="s">
        <v>7</v>
      </c>
      <c r="E1" s="21" t="s">
        <v>8</v>
      </c>
      <c r="F1" s="21" t="s">
        <v>9</v>
      </c>
      <c r="G1" s="21" t="s">
        <v>10</v>
      </c>
      <c r="H1" s="21" t="s">
        <v>11</v>
      </c>
    </row>
    <row r="2" spans="1:10" ht="15" x14ac:dyDescent="0.3">
      <c r="A2" s="22">
        <v>1996</v>
      </c>
      <c r="B2" s="23">
        <v>2068992</v>
      </c>
      <c r="C2" s="23">
        <v>414526</v>
      </c>
      <c r="D2">
        <v>269394284</v>
      </c>
      <c r="E2" s="19">
        <v>1995</v>
      </c>
      <c r="F2" s="19">
        <v>1996</v>
      </c>
      <c r="G2" s="24">
        <v>604415</v>
      </c>
      <c r="H2" s="24">
        <v>476551</v>
      </c>
      <c r="J2" s="30"/>
    </row>
    <row r="3" spans="1:10" ht="15" x14ac:dyDescent="0.3">
      <c r="A3" s="22">
        <v>1997</v>
      </c>
      <c r="B3" s="23">
        <v>2146878</v>
      </c>
      <c r="C3" s="23">
        <v>427673</v>
      </c>
      <c r="D3">
        <v>272646925</v>
      </c>
      <c r="E3" s="19">
        <v>1996</v>
      </c>
      <c r="F3" s="19">
        <v>1997</v>
      </c>
      <c r="G3" s="24">
        <v>609638</v>
      </c>
      <c r="H3" s="24">
        <v>476797</v>
      </c>
      <c r="J3" s="30"/>
    </row>
    <row r="4" spans="1:10" ht="15" x14ac:dyDescent="0.3">
      <c r="A4" s="22">
        <v>1998</v>
      </c>
      <c r="B4" s="23">
        <v>2075092</v>
      </c>
      <c r="C4" s="23">
        <v>413081</v>
      </c>
      <c r="D4">
        <v>275854104</v>
      </c>
      <c r="E4" s="19">
        <v>1997</v>
      </c>
      <c r="F4" s="19">
        <v>1998</v>
      </c>
      <c r="G4" s="24">
        <v>639114</v>
      </c>
      <c r="H4" s="24">
        <v>501944</v>
      </c>
      <c r="J4" s="30"/>
    </row>
    <row r="5" spans="1:10" ht="15" x14ac:dyDescent="0.3">
      <c r="A5" s="22">
        <v>1999</v>
      </c>
      <c r="B5" s="23">
        <v>2037189</v>
      </c>
      <c r="C5" s="23">
        <v>408632</v>
      </c>
      <c r="D5">
        <v>279040168</v>
      </c>
      <c r="E5" s="19">
        <v>1998</v>
      </c>
      <c r="F5" s="19">
        <v>1999</v>
      </c>
      <c r="G5" s="24">
        <v>643070</v>
      </c>
      <c r="H5" s="24">
        <v>515330</v>
      </c>
      <c r="J5" s="30"/>
    </row>
    <row r="6" spans="1:10" ht="15" x14ac:dyDescent="0.3">
      <c r="A6" s="22">
        <v>2000</v>
      </c>
      <c r="B6" s="23">
        <v>2153862</v>
      </c>
      <c r="C6" s="23">
        <v>417515</v>
      </c>
      <c r="D6">
        <v>282162411</v>
      </c>
      <c r="E6" s="19">
        <v>1999</v>
      </c>
      <c r="F6" s="19">
        <v>2000</v>
      </c>
      <c r="G6" s="24">
        <v>650730</v>
      </c>
      <c r="H6" s="24">
        <v>514914</v>
      </c>
      <c r="J6" s="30"/>
    </row>
    <row r="7" spans="1:10" ht="15" x14ac:dyDescent="0.3">
      <c r="A7" s="22">
        <v>2001</v>
      </c>
      <c r="B7" s="23">
        <v>1967544</v>
      </c>
      <c r="C7" s="23">
        <v>406209</v>
      </c>
      <c r="D7">
        <v>284968955</v>
      </c>
      <c r="E7" s="19">
        <v>2000</v>
      </c>
      <c r="F7" s="19">
        <v>2001</v>
      </c>
      <c r="G7" s="24">
        <v>674644</v>
      </c>
      <c r="H7" s="24">
        <v>528894</v>
      </c>
      <c r="J7" s="30"/>
    </row>
    <row r="8" spans="1:10" ht="15" x14ac:dyDescent="0.3">
      <c r="A8" s="22">
        <v>2002</v>
      </c>
      <c r="B8" s="23">
        <v>1896406</v>
      </c>
      <c r="C8" s="23">
        <v>393383</v>
      </c>
      <c r="D8">
        <v>287625193</v>
      </c>
      <c r="E8" s="19">
        <v>2001</v>
      </c>
      <c r="F8" s="19">
        <v>2002</v>
      </c>
      <c r="G8" s="24">
        <v>671383</v>
      </c>
      <c r="H8" s="24">
        <v>508376</v>
      </c>
      <c r="J8" s="30"/>
    </row>
    <row r="9" spans="1:10" ht="15" x14ac:dyDescent="0.3">
      <c r="A9" s="22">
        <v>2003</v>
      </c>
      <c r="B9" s="23">
        <v>1870461</v>
      </c>
      <c r="C9" s="23">
        <v>404899</v>
      </c>
      <c r="D9">
        <v>290107933</v>
      </c>
      <c r="E9" s="19">
        <v>2002</v>
      </c>
      <c r="F9" s="19">
        <v>2003</v>
      </c>
      <c r="G9" s="24">
        <v>659236</v>
      </c>
      <c r="H9" s="24">
        <v>516525</v>
      </c>
      <c r="J9" s="30"/>
    </row>
    <row r="10" spans="1:10" ht="15" x14ac:dyDescent="0.3">
      <c r="A10" s="22">
        <v>2004</v>
      </c>
      <c r="B10" s="23">
        <v>1854248</v>
      </c>
      <c r="C10" s="23">
        <v>405851</v>
      </c>
      <c r="D10">
        <v>292805298</v>
      </c>
      <c r="E10" s="19">
        <v>2003</v>
      </c>
      <c r="F10" s="19">
        <v>2004</v>
      </c>
      <c r="G10" s="24">
        <v>662543</v>
      </c>
      <c r="H10" s="24">
        <v>525244</v>
      </c>
      <c r="J10" s="30"/>
    </row>
    <row r="11" spans="1:10" ht="15" x14ac:dyDescent="0.3">
      <c r="A11" s="22">
        <v>2005</v>
      </c>
      <c r="B11" s="23">
        <v>1949993</v>
      </c>
      <c r="C11" s="23">
        <v>430869</v>
      </c>
      <c r="D11">
        <v>295516599</v>
      </c>
      <c r="E11" s="19">
        <v>2004</v>
      </c>
      <c r="F11" s="25">
        <v>2005</v>
      </c>
      <c r="G11" s="24">
        <v>653887</v>
      </c>
      <c r="H11" s="24">
        <v>516225</v>
      </c>
      <c r="J11" s="30"/>
    </row>
    <row r="12" spans="1:10" ht="14.4" x14ac:dyDescent="0.3">
      <c r="A12" s="22">
        <v>2006</v>
      </c>
      <c r="B12" s="23">
        <v>1992200</v>
      </c>
      <c r="C12" s="23">
        <v>457223</v>
      </c>
      <c r="D12">
        <v>298379912</v>
      </c>
      <c r="E12" s="25">
        <v>2005</v>
      </c>
      <c r="F12" s="25">
        <v>2006</v>
      </c>
      <c r="G12" s="26">
        <v>679925</v>
      </c>
      <c r="H12" s="26">
        <v>544317</v>
      </c>
      <c r="J12" s="30"/>
    </row>
    <row r="13" spans="1:10" ht="14.4" x14ac:dyDescent="0.3">
      <c r="A13" s="22">
        <v>2007</v>
      </c>
      <c r="B13" s="23">
        <v>1878090</v>
      </c>
      <c r="C13" s="23">
        <v>437551</v>
      </c>
      <c r="D13">
        <v>301231207</v>
      </c>
      <c r="E13" s="25">
        <v>2006</v>
      </c>
      <c r="F13" s="25">
        <v>2007</v>
      </c>
      <c r="G13" s="26">
        <v>715734</v>
      </c>
      <c r="H13" s="26">
        <v>560199</v>
      </c>
      <c r="J13" s="30"/>
    </row>
    <row r="14" spans="1:10" ht="14.4" x14ac:dyDescent="0.3">
      <c r="A14" s="22">
        <v>2008</v>
      </c>
      <c r="B14" s="23">
        <v>1733028</v>
      </c>
      <c r="C14" s="23">
        <v>402845</v>
      </c>
      <c r="D14">
        <v>304093966</v>
      </c>
      <c r="E14" s="25">
        <v>2007</v>
      </c>
      <c r="F14" s="25">
        <v>2008</v>
      </c>
      <c r="G14" s="26">
        <v>703834</v>
      </c>
      <c r="H14" s="26">
        <v>544014</v>
      </c>
      <c r="J14" s="30"/>
    </row>
    <row r="15" spans="1:10" ht="14.4" x14ac:dyDescent="0.3">
      <c r="A15" s="22">
        <v>2009</v>
      </c>
      <c r="B15" s="23">
        <v>1451779</v>
      </c>
      <c r="C15" s="23">
        <v>342036</v>
      </c>
      <c r="D15">
        <v>306771529</v>
      </c>
      <c r="E15" s="25">
        <v>2008</v>
      </c>
      <c r="F15" s="25">
        <v>2009</v>
      </c>
      <c r="G15" s="26">
        <v>678095</v>
      </c>
      <c r="H15" s="26">
        <v>510240</v>
      </c>
      <c r="J15" s="30"/>
    </row>
    <row r="16" spans="1:10" ht="14.4" x14ac:dyDescent="0.3">
      <c r="A16" s="22">
        <v>2010</v>
      </c>
      <c r="B16" s="23">
        <v>1382440</v>
      </c>
      <c r="C16" s="23">
        <v>326091</v>
      </c>
      <c r="D16" s="17">
        <v>309326085</v>
      </c>
      <c r="E16" s="25">
        <v>2009</v>
      </c>
      <c r="F16" s="25">
        <v>2010</v>
      </c>
      <c r="G16" s="25">
        <v>608769</v>
      </c>
      <c r="H16" s="25">
        <v>466678</v>
      </c>
      <c r="J16" s="30"/>
    </row>
    <row r="17" spans="1:11" ht="14.4" x14ac:dyDescent="0.3">
      <c r="A17" s="22">
        <v>2011</v>
      </c>
      <c r="B17" s="23">
        <v>1463497</v>
      </c>
      <c r="C17" s="23">
        <v>347100</v>
      </c>
      <c r="D17" s="17">
        <v>311580009</v>
      </c>
      <c r="E17" s="19">
        <v>2010</v>
      </c>
      <c r="F17" s="19">
        <v>2011</v>
      </c>
      <c r="G17" s="25">
        <v>560588</v>
      </c>
      <c r="H17" s="25">
        <v>440431</v>
      </c>
      <c r="J17" s="30"/>
    </row>
    <row r="18" spans="1:11" ht="14.4" x14ac:dyDescent="0.3">
      <c r="A18" s="22">
        <v>2012</v>
      </c>
      <c r="B18" s="23">
        <v>1561894</v>
      </c>
      <c r="C18" s="23">
        <v>366887</v>
      </c>
      <c r="D18" s="17">
        <v>313874218</v>
      </c>
      <c r="E18" s="19">
        <v>2011</v>
      </c>
      <c r="F18" s="19">
        <v>2012</v>
      </c>
      <c r="G18" s="25">
        <v>582569</v>
      </c>
      <c r="H18" s="25">
        <v>462749</v>
      </c>
      <c r="J18" s="30"/>
    </row>
    <row r="19" spans="1:11" ht="14.4" x14ac:dyDescent="0.3">
      <c r="A19" s="22">
        <v>2013</v>
      </c>
      <c r="B19" s="23">
        <v>1550425</v>
      </c>
      <c r="C19" s="23">
        <v>366301</v>
      </c>
      <c r="D19" s="17">
        <v>316057727</v>
      </c>
      <c r="E19" s="19">
        <v>2012</v>
      </c>
      <c r="F19" s="19">
        <v>2013</v>
      </c>
      <c r="G19" s="25">
        <v>631817</v>
      </c>
      <c r="H19" s="25">
        <v>500642</v>
      </c>
      <c r="J19" s="30"/>
    </row>
    <row r="20" spans="1:11" ht="14.4" x14ac:dyDescent="0.3">
      <c r="A20" s="22">
        <v>2014</v>
      </c>
      <c r="B20" s="23">
        <v>1571593</v>
      </c>
      <c r="C20" s="23">
        <v>371670</v>
      </c>
      <c r="D20" s="17">
        <v>318386421</v>
      </c>
      <c r="E20" s="19">
        <v>2013</v>
      </c>
      <c r="F20" s="19">
        <v>2014</v>
      </c>
      <c r="G20" s="25">
        <v>629078</v>
      </c>
      <c r="H20" s="25">
        <v>500620</v>
      </c>
      <c r="J20" s="30"/>
    </row>
    <row r="21" spans="1:11" ht="14.4" x14ac:dyDescent="0.3">
      <c r="A21" s="22">
        <v>2015</v>
      </c>
      <c r="B21" s="23">
        <v>1648693</v>
      </c>
      <c r="C21" s="23">
        <v>396487</v>
      </c>
      <c r="D21" s="17">
        <v>320742673</v>
      </c>
      <c r="E21" s="19">
        <v>2014</v>
      </c>
      <c r="F21" s="19">
        <v>2015</v>
      </c>
      <c r="G21" s="25">
        <v>652780</v>
      </c>
      <c r="H21" s="25">
        <v>520294</v>
      </c>
      <c r="J21" s="30"/>
    </row>
    <row r="22" spans="1:11" ht="14.4" x14ac:dyDescent="0.3">
      <c r="A22" s="22">
        <v>2016</v>
      </c>
      <c r="B22" s="23">
        <v>1692106</v>
      </c>
      <c r="C22" s="23">
        <v>413634</v>
      </c>
      <c r="D22" s="17">
        <v>323071342</v>
      </c>
      <c r="E22" s="19">
        <v>2015</v>
      </c>
      <c r="F22" s="19">
        <v>2016</v>
      </c>
      <c r="G22" s="25">
        <v>678135</v>
      </c>
      <c r="H22" s="25">
        <v>539885</v>
      </c>
      <c r="J22" s="30"/>
    </row>
    <row r="23" spans="1:11" ht="15" x14ac:dyDescent="0.3">
      <c r="A23" s="22">
        <v>2017</v>
      </c>
      <c r="B23" s="32">
        <v>1710051</v>
      </c>
      <c r="C23" s="32">
        <v>413438</v>
      </c>
      <c r="D23" s="17">
        <v>325147121</v>
      </c>
      <c r="E23" s="19">
        <v>2016</v>
      </c>
      <c r="F23" s="19">
        <v>2017</v>
      </c>
      <c r="G23" s="25">
        <v>733085</v>
      </c>
      <c r="H23" s="33">
        <v>583804</v>
      </c>
      <c r="J23" s="30"/>
      <c r="K23" s="1"/>
    </row>
    <row r="24" spans="1:11" ht="15" x14ac:dyDescent="0.3">
      <c r="A24" s="22">
        <v>2018</v>
      </c>
      <c r="B24" s="32">
        <v>1700208</v>
      </c>
      <c r="C24" s="32">
        <v>416853</v>
      </c>
      <c r="D24">
        <v>327167434</v>
      </c>
      <c r="E24" s="19">
        <v>2017</v>
      </c>
      <c r="F24" s="34">
        <v>2018</v>
      </c>
      <c r="G24" s="33">
        <v>733490</v>
      </c>
      <c r="H24" s="33">
        <v>582640</v>
      </c>
    </row>
    <row r="28" spans="1:11" x14ac:dyDescent="0.25">
      <c r="D28" s="1"/>
    </row>
  </sheetData>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24" sqref="A24"/>
    </sheetView>
  </sheetViews>
  <sheetFormatPr defaultRowHeight="13.2" x14ac:dyDescent="0.25"/>
  <sheetData>
    <row r="1" spans="1:3" x14ac:dyDescent="0.25">
      <c r="A1" t="s">
        <v>28</v>
      </c>
      <c r="B1" t="s">
        <v>27</v>
      </c>
      <c r="C1" t="s">
        <v>2</v>
      </c>
    </row>
    <row r="2" spans="1:3" x14ac:dyDescent="0.25">
      <c r="A2">
        <f>TabX!A5</f>
        <v>1996</v>
      </c>
      <c r="B2" s="27">
        <f>TabX!B5</f>
        <v>7.6801629540142731</v>
      </c>
      <c r="C2" s="28">
        <f>TabX!D5</f>
        <v>0.78844998883217654</v>
      </c>
    </row>
    <row r="3" spans="1:3" x14ac:dyDescent="0.25">
      <c r="A3">
        <f>TabX!A6</f>
        <v>1997</v>
      </c>
      <c r="B3" s="27">
        <f>TabX!B6</f>
        <v>7.8742058066490204</v>
      </c>
      <c r="C3" s="28">
        <f>TabX!D6</f>
        <v>0.78209855684849039</v>
      </c>
    </row>
    <row r="4" spans="1:3" x14ac:dyDescent="0.25">
      <c r="A4">
        <f>TabX!A7</f>
        <v>1998</v>
      </c>
      <c r="B4" s="27">
        <f>TabX!B7</f>
        <v>7.5224256949970911</v>
      </c>
      <c r="C4" s="28">
        <f>TabX!D7</f>
        <v>0.78537475317392513</v>
      </c>
    </row>
    <row r="5" spans="1:3" x14ac:dyDescent="0.25">
      <c r="A5">
        <f>TabX!A8</f>
        <v>1999</v>
      </c>
      <c r="B5" s="27">
        <f>TabX!B8</f>
        <v>7.3007015964812636</v>
      </c>
      <c r="C5" s="28">
        <f>TabX!D8</f>
        <v>0.80135910554060985</v>
      </c>
    </row>
    <row r="6" spans="1:3" x14ac:dyDescent="0.25">
      <c r="A6">
        <f>TabX!A9</f>
        <v>2000</v>
      </c>
      <c r="B6" s="27">
        <f>TabX!B9</f>
        <v>7.6334122336373147</v>
      </c>
      <c r="C6" s="28">
        <f>TabX!D9</f>
        <v>0.79128670877322393</v>
      </c>
    </row>
    <row r="7" spans="1:3" x14ac:dyDescent="0.25">
      <c r="A7">
        <f>TabX!A10</f>
        <v>2001</v>
      </c>
      <c r="B7" s="27">
        <f>TabX!B10</f>
        <v>6.9044152546371231</v>
      </c>
      <c r="C7" s="28">
        <f>TabX!D10</f>
        <v>0.7839601330479482</v>
      </c>
    </row>
    <row r="8" spans="1:3" x14ac:dyDescent="0.25">
      <c r="A8">
        <f>TabX!A11</f>
        <v>2002</v>
      </c>
      <c r="B8" s="27">
        <f>TabX!B11</f>
        <v>6.5933236940061786</v>
      </c>
      <c r="C8" s="28">
        <f>TabX!D11</f>
        <v>0.75720713810150098</v>
      </c>
    </row>
    <row r="9" spans="1:3" x14ac:dyDescent="0.25">
      <c r="A9">
        <f>TabX!A12</f>
        <v>2003</v>
      </c>
      <c r="B9" s="27">
        <f>TabX!B12</f>
        <v>6.4474658816034509</v>
      </c>
      <c r="C9" s="28">
        <f>TabX!D12</f>
        <v>0.78352062083988128</v>
      </c>
    </row>
    <row r="10" spans="1:3" x14ac:dyDescent="0.25">
      <c r="A10">
        <f>TabX!A13</f>
        <v>2004</v>
      </c>
      <c r="B10" s="27">
        <f>TabX!B13</f>
        <v>6.3326996221222744</v>
      </c>
      <c r="C10" s="28">
        <f>TabX!D13</f>
        <v>0.79276967683606947</v>
      </c>
    </row>
    <row r="11" spans="1:3" x14ac:dyDescent="0.25">
      <c r="A11">
        <f>TabX!A14</f>
        <v>2005</v>
      </c>
      <c r="B11" s="27">
        <f>TabX!B14</f>
        <v>6.5985904230036159</v>
      </c>
      <c r="C11" s="28">
        <f>TabX!D14</f>
        <v>0.78947126950069357</v>
      </c>
    </row>
    <row r="12" spans="1:3" x14ac:dyDescent="0.25">
      <c r="A12">
        <f>TabX!A15</f>
        <v>2006</v>
      </c>
      <c r="B12" s="27">
        <f>TabX!B15</f>
        <v>6.676722928988597</v>
      </c>
      <c r="C12" s="28">
        <f>TabX!D15</f>
        <v>0.8005544729198073</v>
      </c>
    </row>
    <row r="13" spans="1:3" x14ac:dyDescent="0.25">
      <c r="A13">
        <f>TabX!A16</f>
        <v>2007</v>
      </c>
      <c r="B13" s="27">
        <f>TabX!B16</f>
        <v>6.2347125940374433</v>
      </c>
      <c r="C13" s="28">
        <f>TabX!D16</f>
        <v>0.78269161448247537</v>
      </c>
    </row>
    <row r="14" spans="1:3" x14ac:dyDescent="0.25">
      <c r="A14">
        <f>TabX!A17</f>
        <v>2008</v>
      </c>
      <c r="B14" s="27">
        <f>TabX!B17</f>
        <v>5.6989884501687218</v>
      </c>
      <c r="C14" s="28">
        <f>TabX!D17</f>
        <v>0.7729294123330217</v>
      </c>
    </row>
    <row r="15" spans="1:3" x14ac:dyDescent="0.25">
      <c r="A15">
        <f>TabX!A18</f>
        <v>2009</v>
      </c>
      <c r="B15" s="27">
        <f>TabX!B18</f>
        <v>4.7324437333948284</v>
      </c>
      <c r="C15" s="28">
        <f>TabX!D18</f>
        <v>0.75246093836409356</v>
      </c>
    </row>
    <row r="16" spans="1:3" x14ac:dyDescent="0.25">
      <c r="A16">
        <f>TabX!A19</f>
        <v>2010</v>
      </c>
      <c r="B16" s="27">
        <f>TabX!B19</f>
        <v>4.4691995503709299</v>
      </c>
      <c r="C16" s="28">
        <f>TabX!D19</f>
        <v>0.76659291126847784</v>
      </c>
    </row>
    <row r="17" spans="1:3" x14ac:dyDescent="0.25">
      <c r="A17">
        <f>TabX!A20</f>
        <v>2011</v>
      </c>
      <c r="B17" s="27">
        <f>TabX!B20</f>
        <v>4.6970182865615104</v>
      </c>
      <c r="C17" s="28">
        <f>TabX!D20</f>
        <v>0.7856589866354613</v>
      </c>
    </row>
    <row r="18" spans="1:3" x14ac:dyDescent="0.25">
      <c r="A18">
        <f>TabX!A21</f>
        <v>2012</v>
      </c>
      <c r="B18" s="27">
        <f>TabX!B21</f>
        <v>4.9761780688849058</v>
      </c>
      <c r="C18" s="28">
        <f>TabX!D21</f>
        <v>0.79432479242802145</v>
      </c>
    </row>
    <row r="19" spans="1:3" x14ac:dyDescent="0.25">
      <c r="A19">
        <f>TabX!A22</f>
        <v>2013</v>
      </c>
      <c r="B19" s="27">
        <f>TabX!B22</f>
        <v>4.9055120870371889</v>
      </c>
      <c r="C19" s="28">
        <f>TabX!D22</f>
        <v>0.79238450374079838</v>
      </c>
    </row>
    <row r="20" spans="1:3" x14ac:dyDescent="0.25">
      <c r="A20">
        <f>TabX!A23</f>
        <v>2014</v>
      </c>
      <c r="B20" s="27">
        <f>TabX!B23</f>
        <v>4.9361181769746398</v>
      </c>
      <c r="C20" s="28">
        <f>TabX!D23</f>
        <v>0.79579956698533405</v>
      </c>
    </row>
    <row r="21" spans="1:3" x14ac:dyDescent="0.25">
      <c r="A21">
        <f>TabX!A24</f>
        <v>2015</v>
      </c>
      <c r="B21" s="27">
        <f>TabX!B24</f>
        <v>5.1402358924657339</v>
      </c>
      <c r="C21" s="28">
        <f>TabX!D24</f>
        <v>0.79704341432029169</v>
      </c>
    </row>
    <row r="22" spans="1:3" x14ac:dyDescent="0.25">
      <c r="A22">
        <f>TabX!A25</f>
        <v>2016</v>
      </c>
      <c r="B22" s="27">
        <f>TabX!B25</f>
        <v>5.2375614300076174</v>
      </c>
      <c r="C22" s="28">
        <f>TabX!D25</f>
        <v>0.79613203860588233</v>
      </c>
    </row>
    <row r="23" spans="1:3" x14ac:dyDescent="0.25">
      <c r="A23">
        <f>TabX!A26</f>
        <v>2017</v>
      </c>
      <c r="B23" s="27">
        <f>TabX!B26</f>
        <v>5.2593145980831242</v>
      </c>
      <c r="C23" s="28">
        <f>TabX!D26</f>
        <v>0.79636604213699635</v>
      </c>
    </row>
    <row r="24" spans="1:3" x14ac:dyDescent="0.25">
      <c r="A24">
        <f>TabX!A27</f>
        <v>2018</v>
      </c>
      <c r="B24" s="27">
        <f>TabX!B27</f>
        <v>5.1967519481171829</v>
      </c>
      <c r="C24" s="28">
        <f>TabX!D27</f>
        <v>0.79433939113007679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RowHeight="13.2" x14ac:dyDescent="0.25"/>
  <cols>
    <col min="1" max="1" width="4.5546875" customWidth="1"/>
    <col min="2" max="2" width="17" customWidth="1"/>
  </cols>
  <sheetData>
    <row r="1" spans="1:3" x14ac:dyDescent="0.25">
      <c r="A1" s="1" t="s">
        <v>17</v>
      </c>
    </row>
    <row r="3" spans="1:3" x14ac:dyDescent="0.25">
      <c r="A3" s="1" t="s">
        <v>18</v>
      </c>
    </row>
    <row r="4" spans="1:3" x14ac:dyDescent="0.25">
      <c r="B4" s="1" t="s">
        <v>3</v>
      </c>
      <c r="C4" s="29" t="s">
        <v>6</v>
      </c>
    </row>
    <row r="5" spans="1:3" x14ac:dyDescent="0.25">
      <c r="B5" s="1" t="s">
        <v>20</v>
      </c>
      <c r="C5" s="29" t="s">
        <v>6</v>
      </c>
    </row>
    <row r="6" spans="1:3" x14ac:dyDescent="0.25">
      <c r="B6" s="1" t="s">
        <v>21</v>
      </c>
      <c r="C6" s="29" t="s">
        <v>22</v>
      </c>
    </row>
    <row r="7" spans="1:3" x14ac:dyDescent="0.25">
      <c r="B7" s="1"/>
    </row>
    <row r="8" spans="1:3" x14ac:dyDescent="0.25">
      <c r="A8" s="1" t="s">
        <v>19</v>
      </c>
      <c r="C8" s="29" t="s">
        <v>24</v>
      </c>
    </row>
    <row r="9" spans="1:3" x14ac:dyDescent="0.25">
      <c r="C9" t="s">
        <v>23</v>
      </c>
    </row>
    <row r="10" spans="1:3" x14ac:dyDescent="0.25">
      <c r="C10" s="1" t="s">
        <v>25</v>
      </c>
    </row>
    <row r="11" spans="1:3" x14ac:dyDescent="0.25">
      <c r="C11" s="1" t="s">
        <v>29</v>
      </c>
    </row>
  </sheetData>
  <hyperlinks>
    <hyperlink ref="C4" r:id="rId1"/>
    <hyperlink ref="C5" r:id="rId2"/>
    <hyperlink ref="C6" r:id="rId3"/>
    <hyperlink ref="C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2</vt:i4>
      </vt:variant>
      <vt:variant>
        <vt:lpstr>Named Ranges</vt:lpstr>
      </vt:variant>
      <vt:variant>
        <vt:i4>1</vt:i4>
      </vt:variant>
    </vt:vector>
  </HeadingPairs>
  <TitlesOfParts>
    <vt:vector size="7" baseType="lpstr">
      <vt:lpstr>TabX</vt:lpstr>
      <vt:lpstr>col5data</vt:lpstr>
      <vt:lpstr>zdata</vt:lpstr>
      <vt:lpstr>sources</vt:lpstr>
      <vt:lpstr>Fig3</vt:lpstr>
      <vt:lpstr>Fig4</vt:lpstr>
      <vt:lpstr>TabX!Print_Area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Rob Fairlie</cp:lastModifiedBy>
  <cp:lastPrinted>2010-04-19T15:45:57Z</cp:lastPrinted>
  <dcterms:created xsi:type="dcterms:W3CDTF">1996-10-14T23:33:28Z</dcterms:created>
  <dcterms:modified xsi:type="dcterms:W3CDTF">2019-05-08T18:58:25Z</dcterms:modified>
</cp:coreProperties>
</file>