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<sst xmlns="http://schemas.openxmlformats.org/spreadsheetml/2006/main" count="109" uniqueCount="72">
  <si>
    <t>TASK</t>
  </si>
  <si>
    <t>DATE</t>
  </si>
  <si>
    <t>STARTED</t>
  </si>
  <si>
    <t>ENDED</t>
  </si>
  <si>
    <t>DIFF</t>
  </si>
  <si>
    <t>Date</t>
  </si>
  <si>
    <t>Total</t>
  </si>
  <si>
    <t>TOTAL HRs</t>
  </si>
  <si>
    <t>HR</t>
  </si>
  <si>
    <t>MIN</t>
  </si>
  <si>
    <t xml:space="preserve"> Design Database</t>
  </si>
  <si>
    <t>Design Database</t>
  </si>
  <si>
    <t>WK HRS</t>
  </si>
  <si>
    <t>Work on Weekly Journal</t>
  </si>
  <si>
    <t>Work on Gantt Chart</t>
  </si>
  <si>
    <t>Design Database / Tentative ERD</t>
  </si>
  <si>
    <t>Revising Gantt Chart</t>
  </si>
  <si>
    <t>Data Collection</t>
  </si>
  <si>
    <t>Visual Studio DL + Install</t>
  </si>
  <si>
    <t>SQL Server Mgmt Studio DL</t>
  </si>
  <si>
    <t>SSMS Install</t>
  </si>
  <si>
    <t>SQL Server DL</t>
  </si>
  <si>
    <t>Work on Status Report</t>
  </si>
  <si>
    <t>Code / Edit Database</t>
  </si>
  <si>
    <t>Software DL / Install</t>
  </si>
  <si>
    <t>^ ^ Plus outside time</t>
  </si>
  <si>
    <t>Creating Database</t>
  </si>
  <si>
    <t>Recreate Database</t>
  </si>
  <si>
    <t>Working on Website</t>
  </si>
  <si>
    <t>Programming Webpages</t>
  </si>
  <si>
    <t>Status Report</t>
  </si>
  <si>
    <t>Creating Mock Website</t>
  </si>
  <si>
    <t>Communicating With GoDaddy CS</t>
  </si>
  <si>
    <t>Research</t>
  </si>
  <si>
    <t>Programming Webpages + Research</t>
  </si>
  <si>
    <t>Commenting Code</t>
  </si>
  <si>
    <t>Collecting PSO2 Info for DB</t>
  </si>
  <si>
    <t>Data Entry into DB</t>
  </si>
  <si>
    <t>Splitting View Data Page Into Two, Individual Runs and AVG runs</t>
  </si>
  <si>
    <t>Build Quest Searching Page</t>
  </si>
  <si>
    <t>DB Data Entry</t>
  </si>
  <si>
    <t>Modify View Runs, Add Run Links</t>
  </si>
  <si>
    <t>Work on Admin Delete Button</t>
  </si>
  <si>
    <t>Building Quest View Page</t>
  </si>
  <si>
    <t>Adding a New DB Table Cause I'm Stupid</t>
  </si>
  <si>
    <t>Building Quest Search</t>
  </si>
  <si>
    <t>Building Client Order View</t>
  </si>
  <si>
    <t>Building NPC Search, NPC View</t>
  </si>
  <si>
    <t>Building Client Order Zone Search</t>
  </si>
  <si>
    <t>Fixing Quest Searches</t>
  </si>
  <si>
    <t>Fixing Password Change</t>
  </si>
  <si>
    <t>Adding Quest Run Deletion</t>
  </si>
  <si>
    <t>Writing Guides</t>
  </si>
  <si>
    <t>Creating Backups</t>
  </si>
  <si>
    <t>Create and Test Triggers for Row Deletion and Research Other MySQL Triggers</t>
  </si>
  <si>
    <t>Debugging Quest Search</t>
  </si>
  <si>
    <t>Modifying NPC Search</t>
  </si>
  <si>
    <t>Researching Random Salt, Implementing</t>
  </si>
  <si>
    <t>Website Data Entry</t>
  </si>
  <si>
    <t>Gathering Documents for Final Project</t>
  </si>
  <si>
    <t>Writing ToU, Adding to Registration</t>
  </si>
  <si>
    <t>Modifying Layout</t>
  </si>
  <si>
    <t>Security Research / Testing Session Timeout</t>
  </si>
  <si>
    <t>Writing CSS (W3Schools) / Modifying Pages</t>
  </si>
  <si>
    <t>Writing CSS / Modifying Pages</t>
  </si>
  <si>
    <t>Modifying Pages</t>
  </si>
  <si>
    <t>Creating Accounts for Review</t>
  </si>
  <si>
    <t>Gathering Docs for Tech Review</t>
  </si>
  <si>
    <t>Commenting and Organizing Code</t>
  </si>
  <si>
    <t>Collecting Data</t>
  </si>
  <si>
    <t>Working on Final Gantt Chart</t>
  </si>
  <si>
    <t>Adding CSS, Modifying Pages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</si>
</sst>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7">
    <font>
      <sz val="10.0"/>
      <color rgb="FF000000"/>
      <name val="Arial"/>
    </font>
    <font>
      <b/>
    </font>
    <font/>
    <font>
      <b/>
      <i/>
    </font>
    <font>
      <b/>
      <i/>
      <name val="Arial"/>
    </font>
    <font>
      <sz val="10.0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/>
    </xf>
    <xf borderId="2" fillId="0" fontId="2" numFmtId="0" xfId="0" applyBorder="1" applyFont="1"/>
    <xf borderId="3" fillId="2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vertical="center"/>
    </xf>
    <xf borderId="4" fillId="2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6" fillId="2" fontId="1" numFmtId="0" xfId="0" applyAlignment="1" applyBorder="1" applyFont="1">
      <alignment horizontal="center" readingOrder="0" vertical="center"/>
    </xf>
    <xf borderId="7" fillId="0" fontId="2" numFmtId="0" xfId="0" applyBorder="1" applyFont="1"/>
    <xf borderId="0" fillId="0" fontId="2" numFmtId="0" xfId="0" applyAlignment="1" applyFont="1">
      <alignment horizontal="center" vertical="center"/>
    </xf>
    <xf borderId="4" fillId="0" fontId="2" numFmtId="2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readingOrder="0"/>
    </xf>
    <xf borderId="8" fillId="0" fontId="2" numFmtId="0" xfId="0" applyAlignment="1" applyBorder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9" fillId="0" fontId="2" numFmtId="0" xfId="0" applyAlignment="1" applyBorder="1" applyFont="1">
      <alignment horizontal="center"/>
    </xf>
    <xf borderId="4" fillId="0" fontId="3" numFmtId="164" xfId="0" applyAlignment="1" applyBorder="1" applyFont="1" applyNumberFormat="1">
      <alignment horizontal="center" readingOrder="0"/>
    </xf>
    <xf borderId="4" fillId="0" fontId="3" numFmtId="0" xfId="0" applyAlignment="1" applyBorder="1" applyFont="1">
      <alignment horizontal="center"/>
    </xf>
    <xf borderId="4" fillId="2" fontId="1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10" fillId="0" fontId="2" numFmtId="164" xfId="0" applyAlignment="1" applyBorder="1" applyFont="1" applyNumberFormat="1">
      <alignment horizontal="center" readingOrder="0"/>
    </xf>
    <xf borderId="11" fillId="0" fontId="2" numFmtId="0" xfId="0" applyAlignment="1" applyBorder="1" applyFont="1">
      <alignment horizontal="center"/>
    </xf>
    <xf borderId="0" fillId="0" fontId="2" numFmtId="1" xfId="0" applyAlignment="1" applyFont="1" applyNumberFormat="1">
      <alignment horizontal="center"/>
    </xf>
    <xf borderId="9" fillId="0" fontId="2" numFmtId="1" xfId="0" applyAlignment="1" applyBorder="1" applyFont="1" applyNumberFormat="1">
      <alignment horizontal="center"/>
    </xf>
    <xf borderId="11" fillId="0" fontId="2" numFmtId="2" xfId="0" applyAlignment="1" applyBorder="1" applyFont="1" applyNumberFormat="1">
      <alignment horizontal="center"/>
    </xf>
    <xf borderId="8" fillId="2" fontId="2" numFmtId="0" xfId="0" applyAlignment="1" applyBorder="1" applyFont="1">
      <alignment horizontal="center"/>
    </xf>
    <xf borderId="0" fillId="2" fontId="2" numFmtId="0" xfId="0" applyAlignment="1" applyFont="1">
      <alignment horizontal="center"/>
    </xf>
    <xf borderId="9" fillId="2" fontId="2" numFmtId="0" xfId="0" applyAlignment="1" applyBorder="1" applyFont="1">
      <alignment horizontal="center"/>
    </xf>
    <xf borderId="12" fillId="0" fontId="2" numFmtId="2" xfId="0" applyAlignment="1" applyBorder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3" fontId="2" numFmtId="164" xfId="0" applyFill="1" applyFont="1" applyNumberFormat="1"/>
    <xf borderId="0" fillId="3" fontId="2" numFmtId="2" xfId="0" applyFont="1" applyNumberFormat="1"/>
    <xf borderId="11" fillId="0" fontId="3" numFmtId="1" xfId="0" applyAlignment="1" applyBorder="1" applyFont="1" applyNumberFormat="1">
      <alignment horizontal="center"/>
    </xf>
    <xf borderId="4" fillId="3" fontId="4" numFmtId="164" xfId="0" applyAlignment="1" applyBorder="1" applyFont="1" applyNumberFormat="1">
      <alignment horizontal="center" readingOrder="0" vertical="bottom"/>
    </xf>
    <xf borderId="13" fillId="3" fontId="4" numFmtId="0" xfId="0" applyAlignment="1" applyBorder="1" applyFont="1">
      <alignment horizontal="center" vertical="bottom"/>
    </xf>
    <xf borderId="4" fillId="4" fontId="4" numFmtId="164" xfId="0" applyAlignment="1" applyBorder="1" applyFill="1" applyFont="1" applyNumberFormat="1">
      <alignment horizontal="center" readingOrder="0" vertical="bottom"/>
    </xf>
    <xf borderId="13" fillId="4" fontId="4" numFmtId="0" xfId="0" applyAlignment="1" applyBorder="1" applyFont="1">
      <alignment horizontal="center" vertical="bottom"/>
    </xf>
    <xf borderId="11" fillId="3" fontId="4" numFmtId="164" xfId="0" applyAlignment="1" applyBorder="1" applyFont="1" applyNumberFormat="1">
      <alignment horizontal="center" readingOrder="0" vertical="bottom"/>
    </xf>
    <xf borderId="7" fillId="3" fontId="4" numFmtId="0" xfId="0" applyAlignment="1" applyBorder="1" applyFont="1">
      <alignment horizontal="center" vertical="bottom"/>
    </xf>
    <xf borderId="11" fillId="4" fontId="4" numFmtId="164" xfId="0" applyAlignment="1" applyBorder="1" applyFont="1" applyNumberFormat="1">
      <alignment horizontal="center" readingOrder="0" vertical="bottom"/>
    </xf>
    <xf borderId="7" fillId="4" fontId="4" numFmtId="0" xfId="0" applyAlignment="1" applyBorder="1" applyFont="1">
      <alignment horizontal="center" vertical="bottom"/>
    </xf>
    <xf borderId="0" fillId="3" fontId="2" numFmtId="0" xfId="0" applyFont="1"/>
    <xf borderId="9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 shrinkToFit="0" vertical="center" wrapText="1"/>
    </xf>
    <xf borderId="0" fillId="0" fontId="2" numFmtId="164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0" fillId="0" fontId="2" numFmtId="0" xfId="0" applyAlignment="1" applyFont="1">
      <alignment readingOrder="0"/>
    </xf>
    <xf borderId="8" fillId="0" fontId="2" numFmtId="0" xfId="0" applyAlignment="1" applyBorder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8" fillId="0" fontId="5" numFmtId="0" xfId="0" applyAlignment="1" applyBorder="1" applyFon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8" fillId="0" fontId="2" numFmtId="0" xfId="0" applyAlignment="1" applyBorder="1" applyFont="1">
      <alignment horizontal="center" readingOrder="0"/>
    </xf>
    <xf borderId="8" fillId="4" fontId="6" numFmtId="0" xfId="0" applyAlignment="1" applyBorder="1" applyFont="1">
      <alignment horizontal="center" readingOrder="0" vertical="bottom"/>
    </xf>
    <xf borderId="0" fillId="4" fontId="6" numFmtId="164" xfId="0" applyAlignment="1" applyFont="1" applyNumberFormat="1">
      <alignment horizontal="center" readingOrder="0" vertical="bottom"/>
    </xf>
    <xf borderId="0" fillId="4" fontId="6" numFmtId="0" xfId="0" applyAlignment="1" applyFont="1">
      <alignment horizontal="center" readingOrder="0" vertical="bottom"/>
    </xf>
    <xf borderId="8" fillId="3" fontId="6" numFmtId="0" xfId="0" applyAlignment="1" applyBorder="1" applyFont="1">
      <alignment horizontal="center" readingOrder="0" vertical="bottom"/>
    </xf>
    <xf borderId="0" fillId="3" fontId="6" numFmtId="164" xfId="0" applyAlignment="1" applyFont="1" applyNumberFormat="1">
      <alignment horizontal="center" readingOrder="0" vertical="bottom"/>
    </xf>
    <xf borderId="0" fillId="3" fontId="6" numFmtId="0" xfId="0" applyAlignment="1" applyFont="1">
      <alignment horizontal="center" readingOrder="0" vertical="bottom"/>
    </xf>
    <xf borderId="9" fillId="3" fontId="6" numFmtId="0" xfId="0" applyAlignment="1" applyBorder="1" applyFont="1">
      <alignment horizontal="center" vertical="bottom"/>
    </xf>
    <xf borderId="9" fillId="4" fontId="6" numFmtId="0" xfId="0" applyAlignment="1" applyBorder="1" applyFont="1">
      <alignment horizontal="center" vertical="bottom"/>
    </xf>
    <xf borderId="5" fillId="3" fontId="6" numFmtId="0" xfId="0" applyAlignment="1" applyBorder="1" applyFont="1">
      <alignment horizontal="center" readingOrder="0" vertical="bottom"/>
    </xf>
    <xf borderId="6" fillId="3" fontId="6" numFmtId="164" xfId="0" applyAlignment="1" applyBorder="1" applyFont="1" applyNumberFormat="1">
      <alignment horizontal="center" readingOrder="0" vertical="bottom"/>
    </xf>
    <xf borderId="6" fillId="3" fontId="6" numFmtId="0" xfId="0" applyAlignment="1" applyBorder="1" applyFont="1">
      <alignment horizontal="center" readingOrder="0" vertical="bottom"/>
    </xf>
    <xf borderId="7" fillId="3" fontId="6" numFmtId="0" xfId="0" applyAlignment="1" applyBorder="1" applyFont="1">
      <alignment horizontal="center" vertical="bottom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4">
    <tableStyle count="3" pivot="0" name="Sheet1-style">
      <tableStyleElement dxfId="1" type="headerRow"/>
      <tableStyleElement dxfId="2" type="firstRowStripe"/>
      <tableStyleElement dxfId="1" type="secondRowStripe"/>
    </tableStyle>
    <tableStyle count="3" pivot="0" name="Sheet1-style 2">
      <tableStyleElement dxfId="1" type="headerRow"/>
      <tableStyleElement dxfId="2" type="firstRowStripe"/>
      <tableStyleElement dxfId="1" type="secondRowStripe"/>
    </tableStyle>
    <tableStyle count="3" pivot="0" name="Sheet1-style 3">
      <tableStyleElement dxfId="1" type="headerRow"/>
      <tableStyleElement dxfId="2" type="firstRowStripe"/>
      <tableStyleElement dxfId="1" type="secondRowStripe"/>
    </tableStyle>
    <tableStyle count="3" pivot="0" name="Sheet1-style 4">
      <tableStyleElement dxfId="1" type="headerRow"/>
      <tableStyleElement dxfId="2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I3:J26" displayName="Table_1" id="1">
  <tableColumns count="2">
    <tableColumn name="Column1" id="1"/>
    <tableColumn name="Column2" id="2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L5:L24" displayName="Table_2" id="2">
  <tableColumns count="1">
    <tableColumn name="Column1" id="1"/>
  </tableColumns>
  <tableStyleInfo name="Sheet1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I27:J45" displayName="Table_3" id="3">
  <tableColumns count="2">
    <tableColumn name="Column1" id="1"/>
    <tableColumn name="Column2" id="2"/>
  </tableColumns>
  <tableStyleInfo name="Sheet1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3:G104" displayName="Table_4" id="4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heet1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38.86"/>
    <col customWidth="1" min="2" max="2" width="6.0"/>
    <col customWidth="1" min="3" max="3" width="11.71"/>
    <col customWidth="1" min="4" max="4" width="16.14"/>
    <col customWidth="1" min="5" max="5" width="11.14"/>
    <col customWidth="1" min="6" max="6" width="12.57"/>
    <col customWidth="1" min="7" max="7" width="9.57"/>
    <col customWidth="1" min="8" max="8" width="4.0"/>
    <col customWidth="1" min="9" max="9" width="5.14"/>
    <col customWidth="1" min="10" max="10" width="5.43"/>
    <col customWidth="1" min="11" max="11" width="4.0"/>
    <col customWidth="1" min="12" max="12" width="18.29"/>
    <col customWidth="1" min="13" max="13" width="4.43"/>
    <col customWidth="1" min="14" max="14" width="34.29"/>
    <col customWidth="1" min="15" max="15" width="19.43"/>
  </cols>
  <sheetData>
    <row r="1">
      <c r="A1" s="1" t="s">
        <v>0</v>
      </c>
      <c r="B1" s="2" t="s">
        <v>1</v>
      </c>
      <c r="C1" s="3" t="s">
        <v>2</v>
      </c>
      <c r="D1" s="4"/>
      <c r="E1" s="3" t="s">
        <v>3</v>
      </c>
      <c r="F1" s="4"/>
      <c r="G1" s="5" t="s">
        <v>4</v>
      </c>
      <c r="H1" s="6"/>
      <c r="I1" s="1" t="s">
        <v>5</v>
      </c>
      <c r="J1" s="5" t="s">
        <v>6</v>
      </c>
      <c r="K1" s="7"/>
      <c r="L1" s="8" t="s">
        <v>7</v>
      </c>
      <c r="N1" s="9"/>
      <c r="O1" s="10"/>
    </row>
    <row r="2">
      <c r="A2" s="11"/>
      <c r="B2" s="12"/>
      <c r="C2" s="13" t="s">
        <v>8</v>
      </c>
      <c r="D2" s="13" t="s">
        <v>9</v>
      </c>
      <c r="E2" s="13" t="s">
        <v>8</v>
      </c>
      <c r="F2" s="13" t="s">
        <v>9</v>
      </c>
      <c r="G2" s="14"/>
      <c r="H2" s="15"/>
      <c r="I2" s="11"/>
      <c r="J2" s="14"/>
      <c r="K2" s="7"/>
      <c r="L2" s="16">
        <f>SUM(G3:G104)/60</f>
        <v>74.88333333</v>
      </c>
      <c r="N2" s="17"/>
      <c r="O2" s="10"/>
    </row>
    <row r="3">
      <c r="A3" s="18" t="s">
        <v>10</v>
      </c>
      <c r="B3" s="19">
        <v>42989.0</v>
      </c>
      <c r="C3" s="20">
        <v>12.0</v>
      </c>
      <c r="D3" s="20">
        <v>55.0</v>
      </c>
      <c r="E3" s="20">
        <v>13.0</v>
      </c>
      <c r="F3" s="20">
        <v>26.0</v>
      </c>
      <c r="G3" s="21">
        <f t="shared" ref="G3:G14" si="1">((E3*60)+F3)-((C3*60)+D3)</f>
        <v>31</v>
      </c>
      <c r="H3" s="15"/>
      <c r="I3" s="22">
        <v>42989.0</v>
      </c>
      <c r="J3" s="23">
        <f>31+4+4+6+16</f>
        <v>61</v>
      </c>
      <c r="K3" s="10"/>
      <c r="N3" s="17"/>
      <c r="O3" s="10"/>
    </row>
    <row r="4">
      <c r="A4" s="18" t="s">
        <v>11</v>
      </c>
      <c r="B4" s="19">
        <v>42989.0</v>
      </c>
      <c r="C4" s="20">
        <v>13.0</v>
      </c>
      <c r="D4" s="20">
        <v>33.0</v>
      </c>
      <c r="E4" s="20">
        <v>13.0</v>
      </c>
      <c r="F4" s="20">
        <v>37.0</v>
      </c>
      <c r="G4" s="21">
        <f t="shared" si="1"/>
        <v>4</v>
      </c>
      <c r="H4" s="15"/>
      <c r="I4" s="22">
        <v>42991.0</v>
      </c>
      <c r="J4" s="23">
        <f>21+3</f>
        <v>24</v>
      </c>
      <c r="K4" s="10"/>
      <c r="L4" s="24" t="s">
        <v>12</v>
      </c>
      <c r="N4" s="17"/>
      <c r="O4" s="10"/>
    </row>
    <row r="5">
      <c r="A5" s="18" t="s">
        <v>13</v>
      </c>
      <c r="B5" s="19">
        <v>42989.0</v>
      </c>
      <c r="C5" s="20">
        <v>13.0</v>
      </c>
      <c r="D5" s="20">
        <v>37.0</v>
      </c>
      <c r="E5" s="20">
        <v>13.0</v>
      </c>
      <c r="F5" s="20">
        <v>41.0</v>
      </c>
      <c r="G5" s="21">
        <f t="shared" si="1"/>
        <v>4</v>
      </c>
      <c r="H5" s="15"/>
      <c r="I5" s="22">
        <v>42994.0</v>
      </c>
      <c r="J5" s="25">
        <v>117.0</v>
      </c>
      <c r="K5" s="10"/>
      <c r="L5" s="26">
        <v>42989.0</v>
      </c>
      <c r="N5" s="17"/>
      <c r="O5" s="10"/>
    </row>
    <row r="6">
      <c r="A6" s="18" t="s">
        <v>14</v>
      </c>
      <c r="B6" s="19">
        <v>42989.0</v>
      </c>
      <c r="C6" s="20">
        <v>13.0</v>
      </c>
      <c r="D6" s="20">
        <v>42.0</v>
      </c>
      <c r="E6" s="20">
        <v>13.0</v>
      </c>
      <c r="F6" s="20">
        <v>48.0</v>
      </c>
      <c r="G6" s="21">
        <f t="shared" si="1"/>
        <v>6</v>
      </c>
      <c r="H6" s="15"/>
      <c r="I6" s="22">
        <v>42995.0</v>
      </c>
      <c r="J6" s="23">
        <f>107+28+35+91</f>
        <v>261</v>
      </c>
      <c r="K6" s="10"/>
      <c r="L6" s="27">
        <f>(61+24+117+263)/60</f>
        <v>7.75</v>
      </c>
      <c r="N6" s="10"/>
      <c r="O6" s="10"/>
    </row>
    <row r="7">
      <c r="A7" s="18" t="s">
        <v>15</v>
      </c>
      <c r="B7" s="19">
        <v>42989.0</v>
      </c>
      <c r="C7" s="20">
        <v>15.0</v>
      </c>
      <c r="D7" s="28">
        <v>7.0</v>
      </c>
      <c r="E7" s="20">
        <v>15.0</v>
      </c>
      <c r="F7" s="20">
        <v>23.0</v>
      </c>
      <c r="G7" s="29">
        <f t="shared" si="1"/>
        <v>16</v>
      </c>
      <c r="H7" s="15"/>
      <c r="I7" s="22">
        <v>42996.0</v>
      </c>
      <c r="J7" s="23">
        <f>16+27</f>
        <v>43</v>
      </c>
      <c r="K7" s="10"/>
      <c r="L7" s="26">
        <v>42996.0</v>
      </c>
      <c r="N7" s="9"/>
      <c r="O7" s="10"/>
    </row>
    <row r="8">
      <c r="A8" s="18" t="s">
        <v>16</v>
      </c>
      <c r="B8" s="19">
        <v>42991.0</v>
      </c>
      <c r="C8" s="20">
        <v>13.0</v>
      </c>
      <c r="D8" s="20">
        <v>36.0</v>
      </c>
      <c r="E8" s="20">
        <v>13.0</v>
      </c>
      <c r="F8" s="20">
        <v>57.0</v>
      </c>
      <c r="G8" s="21">
        <f t="shared" si="1"/>
        <v>21</v>
      </c>
      <c r="H8" s="15"/>
      <c r="I8" s="22">
        <v>42997.0</v>
      </c>
      <c r="J8" s="23">
        <f>57+104</f>
        <v>161</v>
      </c>
      <c r="K8" s="10"/>
      <c r="L8" s="30">
        <f>SUM(G16:G25)/60</f>
        <v>11.61666667</v>
      </c>
      <c r="N8" s="17"/>
      <c r="O8" s="10"/>
    </row>
    <row r="9">
      <c r="A9" s="18" t="s">
        <v>13</v>
      </c>
      <c r="B9" s="19">
        <v>42991.0</v>
      </c>
      <c r="C9" s="20">
        <v>13.0</v>
      </c>
      <c r="D9" s="20">
        <v>57.0</v>
      </c>
      <c r="E9" s="20">
        <v>14.0</v>
      </c>
      <c r="F9" s="20">
        <v>0.0</v>
      </c>
      <c r="G9" s="21">
        <f t="shared" si="1"/>
        <v>3</v>
      </c>
      <c r="H9" s="15"/>
      <c r="I9" s="22">
        <v>43000.0</v>
      </c>
      <c r="J9" s="23">
        <f>48+187+140</f>
        <v>375</v>
      </c>
      <c r="K9" s="10"/>
      <c r="L9" s="26">
        <v>43003.0</v>
      </c>
      <c r="N9" s="17"/>
      <c r="O9" s="10"/>
    </row>
    <row r="10">
      <c r="A10" s="18" t="s">
        <v>17</v>
      </c>
      <c r="B10" s="19">
        <v>42994.0</v>
      </c>
      <c r="C10" s="20">
        <v>11.0</v>
      </c>
      <c r="D10" s="20">
        <v>1.0</v>
      </c>
      <c r="E10" s="20">
        <v>12.0</v>
      </c>
      <c r="F10" s="20">
        <v>58.0</v>
      </c>
      <c r="G10" s="21">
        <f t="shared" si="1"/>
        <v>117</v>
      </c>
      <c r="H10" s="15"/>
      <c r="I10" s="22">
        <v>43001.0</v>
      </c>
      <c r="J10" s="23">
        <f>84+10</f>
        <v>94</v>
      </c>
      <c r="K10" s="10"/>
      <c r="L10" s="30">
        <f>(SUM(G27:G33))/60</f>
        <v>9.116666667</v>
      </c>
      <c r="N10" s="17"/>
      <c r="O10" s="17"/>
    </row>
    <row r="11">
      <c r="A11" s="18" t="s">
        <v>18</v>
      </c>
      <c r="B11" s="19">
        <v>42995.0</v>
      </c>
      <c r="C11" s="20">
        <v>13.0</v>
      </c>
      <c r="D11" s="20">
        <v>10.0</v>
      </c>
      <c r="E11" s="20">
        <v>14.0</v>
      </c>
      <c r="F11" s="20">
        <v>57.0</v>
      </c>
      <c r="G11" s="21">
        <f t="shared" si="1"/>
        <v>107</v>
      </c>
      <c r="H11" s="15"/>
      <c r="I11" s="22">
        <v>43003.0</v>
      </c>
      <c r="J11" s="23">
        <f>G27</f>
        <v>69</v>
      </c>
      <c r="K11" s="10"/>
      <c r="L11" s="26">
        <v>43010.0</v>
      </c>
      <c r="N11" s="17"/>
      <c r="O11" s="10"/>
    </row>
    <row r="12">
      <c r="A12" s="18" t="s">
        <v>19</v>
      </c>
      <c r="B12" s="19">
        <v>42995.0</v>
      </c>
      <c r="C12" s="20">
        <v>14.0</v>
      </c>
      <c r="D12" s="20">
        <v>59.0</v>
      </c>
      <c r="E12" s="20">
        <v>15.0</v>
      </c>
      <c r="F12" s="20">
        <v>27.0</v>
      </c>
      <c r="G12" s="21">
        <f t="shared" si="1"/>
        <v>28</v>
      </c>
      <c r="H12" s="15"/>
      <c r="I12" s="22">
        <v>43007.0</v>
      </c>
      <c r="J12" s="23">
        <f>SUM(G28:G29)</f>
        <v>103</v>
      </c>
      <c r="K12" s="10"/>
      <c r="L12" s="30">
        <f>SUM(G35:G40)/60</f>
        <v>6.916666667</v>
      </c>
      <c r="N12" s="17"/>
      <c r="O12" s="17"/>
    </row>
    <row r="13">
      <c r="A13" s="18" t="s">
        <v>20</v>
      </c>
      <c r="B13" s="19">
        <v>42995.0</v>
      </c>
      <c r="C13" s="20">
        <v>15.0</v>
      </c>
      <c r="D13" s="20">
        <v>36.0</v>
      </c>
      <c r="E13" s="20">
        <v>16.0</v>
      </c>
      <c r="F13" s="20">
        <v>11.0</v>
      </c>
      <c r="G13" s="21">
        <f t="shared" si="1"/>
        <v>35</v>
      </c>
      <c r="H13" s="15"/>
      <c r="I13" s="22">
        <v>43008.0</v>
      </c>
      <c r="J13" s="23">
        <f>SUM(G30:G32)</f>
        <v>130</v>
      </c>
      <c r="K13" s="10"/>
      <c r="L13" s="26">
        <v>43017.0</v>
      </c>
      <c r="N13" s="17"/>
      <c r="O13" s="10"/>
    </row>
    <row r="14">
      <c r="A14" s="18" t="s">
        <v>21</v>
      </c>
      <c r="B14" s="19">
        <v>42995.0</v>
      </c>
      <c r="C14" s="20">
        <v>16.0</v>
      </c>
      <c r="D14" s="20">
        <v>19.0</v>
      </c>
      <c r="E14" s="20">
        <v>17.0</v>
      </c>
      <c r="F14" s="20">
        <v>50.0</v>
      </c>
      <c r="G14" s="21">
        <f t="shared" si="1"/>
        <v>91</v>
      </c>
      <c r="H14" s="15"/>
      <c r="I14" s="22">
        <v>43009.0</v>
      </c>
      <c r="J14" s="23">
        <f>G33</f>
        <v>245</v>
      </c>
      <c r="K14" s="10"/>
      <c r="L14" s="30">
        <f>SUM(G42:G54)/60</f>
        <v>13.45</v>
      </c>
      <c r="N14" s="17"/>
    </row>
    <row r="15">
      <c r="A15" s="31"/>
      <c r="B15" s="32"/>
      <c r="C15" s="32"/>
      <c r="D15" s="32"/>
      <c r="E15" s="32"/>
      <c r="F15" s="32"/>
      <c r="G15" s="33"/>
      <c r="H15" s="15"/>
      <c r="I15" s="22">
        <v>43010.0</v>
      </c>
      <c r="J15" s="23">
        <f>SUM(G35:G36)</f>
        <v>125</v>
      </c>
      <c r="K15" s="10"/>
      <c r="L15" s="26">
        <v>43024.0</v>
      </c>
      <c r="N15" s="10"/>
    </row>
    <row r="16">
      <c r="A16" s="18" t="s">
        <v>22</v>
      </c>
      <c r="B16" s="19">
        <v>42996.0</v>
      </c>
      <c r="C16" s="20">
        <v>14.0</v>
      </c>
      <c r="D16" s="20">
        <v>1.0</v>
      </c>
      <c r="E16" s="20">
        <v>14.0</v>
      </c>
      <c r="F16" s="20">
        <v>17.0</v>
      </c>
      <c r="G16" s="21">
        <f t="shared" ref="G16:G25" si="2">((E16*60)+F16)-((C16*60)+D16)</f>
        <v>16</v>
      </c>
      <c r="H16" s="15"/>
      <c r="I16" s="22">
        <v>43014.0</v>
      </c>
      <c r="J16" s="23">
        <f t="shared" ref="J16:J17" si="3">G37</f>
        <v>80</v>
      </c>
      <c r="K16" s="10"/>
      <c r="L16" s="34">
        <f>SUM(G56:G75)/60</f>
        <v>9.983333333</v>
      </c>
      <c r="N16" s="9"/>
    </row>
    <row r="17">
      <c r="A17" s="18" t="s">
        <v>23</v>
      </c>
      <c r="B17" s="19">
        <v>42996.0</v>
      </c>
      <c r="C17" s="20">
        <v>14.0</v>
      </c>
      <c r="D17" s="20">
        <v>56.0</v>
      </c>
      <c r="E17" s="20">
        <v>15.0</v>
      </c>
      <c r="F17" s="20">
        <v>23.0</v>
      </c>
      <c r="G17" s="21">
        <f t="shared" si="2"/>
        <v>27</v>
      </c>
      <c r="H17" s="15"/>
      <c r="I17" s="22">
        <v>43015.0</v>
      </c>
      <c r="J17" s="23">
        <f t="shared" si="3"/>
        <v>115</v>
      </c>
      <c r="K17" s="10"/>
      <c r="L17" s="26">
        <v>43031.0</v>
      </c>
      <c r="N17" s="17"/>
    </row>
    <row r="18">
      <c r="A18" s="18" t="s">
        <v>23</v>
      </c>
      <c r="B18" s="19">
        <v>42997.0</v>
      </c>
      <c r="C18" s="20">
        <v>12.0</v>
      </c>
      <c r="D18" s="20">
        <v>51.0</v>
      </c>
      <c r="E18" s="20">
        <v>13.0</v>
      </c>
      <c r="F18" s="20">
        <v>48.0</v>
      </c>
      <c r="G18" s="21">
        <f t="shared" si="2"/>
        <v>57</v>
      </c>
      <c r="H18" s="15"/>
      <c r="I18" s="22">
        <v>43016.0</v>
      </c>
      <c r="J18" s="23">
        <f>SUM(G39:G40)</f>
        <v>95</v>
      </c>
      <c r="K18" s="10"/>
      <c r="L18" s="30">
        <f>SUM(G77:G89)/60</f>
        <v>5.683333333</v>
      </c>
      <c r="N18" s="17"/>
    </row>
    <row r="19">
      <c r="A19" s="18" t="s">
        <v>24</v>
      </c>
      <c r="B19" s="19">
        <v>42997.0</v>
      </c>
      <c r="C19" s="20">
        <v>15.0</v>
      </c>
      <c r="D19" s="20">
        <v>20.0</v>
      </c>
      <c r="E19" s="20">
        <v>17.0</v>
      </c>
      <c r="F19" s="20">
        <v>4.0</v>
      </c>
      <c r="G19" s="21">
        <f t="shared" si="2"/>
        <v>104</v>
      </c>
      <c r="H19" s="15"/>
      <c r="I19" s="22">
        <v>43017.0</v>
      </c>
      <c r="J19" s="23">
        <f>SUM(G42:G44)</f>
        <v>151</v>
      </c>
      <c r="K19" s="10"/>
      <c r="L19" s="35" t="s">
        <v>25</v>
      </c>
      <c r="N19" s="17"/>
    </row>
    <row r="20">
      <c r="A20" s="18" t="s">
        <v>26</v>
      </c>
      <c r="B20" s="19">
        <v>43000.0</v>
      </c>
      <c r="C20" s="20">
        <v>6.0</v>
      </c>
      <c r="D20" s="20">
        <v>13.0</v>
      </c>
      <c r="E20" s="20">
        <v>7.0</v>
      </c>
      <c r="F20" s="20">
        <v>1.0</v>
      </c>
      <c r="G20" s="21">
        <f t="shared" si="2"/>
        <v>48</v>
      </c>
      <c r="H20" s="15"/>
      <c r="I20" s="22">
        <v>43018.0</v>
      </c>
      <c r="J20" s="23">
        <f t="shared" ref="J20:J22" si="4">G45</f>
        <v>10</v>
      </c>
      <c r="K20" s="10"/>
      <c r="N20" s="17"/>
    </row>
    <row r="21">
      <c r="A21" s="18" t="s">
        <v>27</v>
      </c>
      <c r="B21" s="19">
        <v>43000.0</v>
      </c>
      <c r="C21" s="20">
        <v>16.0</v>
      </c>
      <c r="D21" s="20">
        <v>23.0</v>
      </c>
      <c r="E21" s="20">
        <v>19.0</v>
      </c>
      <c r="F21" s="20">
        <v>30.0</v>
      </c>
      <c r="G21" s="21">
        <f t="shared" si="2"/>
        <v>187</v>
      </c>
      <c r="H21" s="15"/>
      <c r="I21" s="22">
        <v>43019.0</v>
      </c>
      <c r="J21" s="25">
        <f t="shared" si="4"/>
        <v>83</v>
      </c>
      <c r="K21" s="10"/>
      <c r="L21" s="26">
        <v>43038.0</v>
      </c>
      <c r="N21" s="17"/>
    </row>
    <row r="22">
      <c r="A22" s="18" t="s">
        <v>28</v>
      </c>
      <c r="B22" s="19">
        <v>43000.0</v>
      </c>
      <c r="C22" s="20">
        <v>19.0</v>
      </c>
      <c r="D22" s="20">
        <v>30.0</v>
      </c>
      <c r="E22" s="20">
        <v>21.0</v>
      </c>
      <c r="F22" s="20">
        <v>50.0</v>
      </c>
      <c r="G22" s="21">
        <f t="shared" si="2"/>
        <v>140</v>
      </c>
      <c r="H22" s="15"/>
      <c r="I22" s="22">
        <v>43020.0</v>
      </c>
      <c r="J22" s="23">
        <f t="shared" si="4"/>
        <v>33</v>
      </c>
      <c r="K22" s="10"/>
      <c r="L22" s="30">
        <f>SUM(G91:G104)/60</f>
        <v>10.4</v>
      </c>
      <c r="N22" s="17"/>
    </row>
    <row r="23">
      <c r="A23" s="18" t="s">
        <v>29</v>
      </c>
      <c r="B23" s="19">
        <v>43001.0</v>
      </c>
      <c r="C23" s="20">
        <v>8.0</v>
      </c>
      <c r="D23" s="20">
        <v>11.0</v>
      </c>
      <c r="E23" s="20">
        <v>9.0</v>
      </c>
      <c r="F23" s="20">
        <v>35.0</v>
      </c>
      <c r="G23" s="21">
        <f t="shared" si="2"/>
        <v>84</v>
      </c>
      <c r="H23" s="15"/>
      <c r="I23" s="22">
        <v>43021.0</v>
      </c>
      <c r="J23" s="23">
        <f>SUM(G48:G50)</f>
        <v>177</v>
      </c>
      <c r="K23" s="10"/>
      <c r="L23" s="36"/>
      <c r="N23" s="17"/>
    </row>
    <row r="24">
      <c r="A24" s="18" t="s">
        <v>30</v>
      </c>
      <c r="B24" s="19">
        <v>43001.0</v>
      </c>
      <c r="C24" s="20">
        <v>9.0</v>
      </c>
      <c r="D24" s="20">
        <v>38.0</v>
      </c>
      <c r="E24" s="20">
        <v>9.0</v>
      </c>
      <c r="F24" s="20">
        <v>48.0</v>
      </c>
      <c r="G24" s="21">
        <f t="shared" si="2"/>
        <v>10</v>
      </c>
      <c r="H24" s="15"/>
      <c r="I24" s="22">
        <v>43022.0</v>
      </c>
      <c r="J24" s="23">
        <f>SUM(G51:G52)</f>
        <v>135</v>
      </c>
      <c r="K24" s="10"/>
      <c r="L24" s="37"/>
      <c r="N24" s="17"/>
    </row>
    <row r="25">
      <c r="A25" s="18" t="s">
        <v>30</v>
      </c>
      <c r="B25" s="19">
        <v>43002.0</v>
      </c>
      <c r="C25" s="20">
        <v>21.0</v>
      </c>
      <c r="D25" s="20">
        <v>22.0</v>
      </c>
      <c r="E25" s="20">
        <v>21.0</v>
      </c>
      <c r="F25" s="20">
        <v>46.0</v>
      </c>
      <c r="G25" s="21">
        <f t="shared" si="2"/>
        <v>24</v>
      </c>
      <c r="I25" s="22">
        <v>43023.0</v>
      </c>
      <c r="J25" s="23">
        <f>SUM(G53:G54)</f>
        <v>218</v>
      </c>
      <c r="K25" s="10"/>
      <c r="N25" s="17"/>
    </row>
    <row r="26">
      <c r="A26" s="31"/>
      <c r="B26" s="32"/>
      <c r="C26" s="32"/>
      <c r="D26" s="32"/>
      <c r="E26" s="32"/>
      <c r="F26" s="32"/>
      <c r="G26" s="33"/>
      <c r="I26" s="22">
        <v>43026.0</v>
      </c>
      <c r="J26" s="23">
        <f>SUM(G56:G59)</f>
        <v>127</v>
      </c>
    </row>
    <row r="27">
      <c r="A27" s="18" t="s">
        <v>31</v>
      </c>
      <c r="B27" s="19">
        <v>43003.0</v>
      </c>
      <c r="C27" s="20">
        <v>14.0</v>
      </c>
      <c r="D27" s="20">
        <v>13.0</v>
      </c>
      <c r="E27" s="20">
        <v>15.0</v>
      </c>
      <c r="F27" s="20">
        <v>22.0</v>
      </c>
      <c r="G27" s="21">
        <f t="shared" ref="G27:G33" si="5">((E27*60)+F27)-((C27*60)+D27)</f>
        <v>69</v>
      </c>
      <c r="H27" s="15"/>
      <c r="I27" s="22">
        <v>43028.0</v>
      </c>
      <c r="J27" s="38">
        <f>SUM(G61:G65)</f>
        <v>176</v>
      </c>
    </row>
    <row r="28">
      <c r="A28" s="18" t="s">
        <v>29</v>
      </c>
      <c r="B28" s="19">
        <v>43007.0</v>
      </c>
      <c r="C28" s="20">
        <v>18.0</v>
      </c>
      <c r="D28" s="20">
        <v>16.0</v>
      </c>
      <c r="E28" s="20">
        <v>19.0</v>
      </c>
      <c r="F28" s="20">
        <v>4.0</v>
      </c>
      <c r="G28" s="21">
        <f t="shared" si="5"/>
        <v>48</v>
      </c>
      <c r="H28" s="15"/>
      <c r="I28" s="22">
        <v>43029.0</v>
      </c>
      <c r="J28" s="23">
        <f>SUM(G66:G69)</f>
        <v>110</v>
      </c>
    </row>
    <row r="29">
      <c r="A29" s="18" t="s">
        <v>29</v>
      </c>
      <c r="B29" s="19">
        <v>43007.0</v>
      </c>
      <c r="C29" s="20">
        <v>21.0</v>
      </c>
      <c r="D29" s="20">
        <v>53.0</v>
      </c>
      <c r="E29" s="20">
        <v>22.0</v>
      </c>
      <c r="F29" s="20">
        <v>48.0</v>
      </c>
      <c r="G29" s="21">
        <f t="shared" si="5"/>
        <v>55</v>
      </c>
      <c r="H29" s="15"/>
      <c r="I29" s="22">
        <v>43030.0</v>
      </c>
      <c r="J29" s="23">
        <f>SUM(G70:G75)</f>
        <v>156</v>
      </c>
    </row>
    <row r="30">
      <c r="A30" s="18" t="s">
        <v>29</v>
      </c>
      <c r="B30" s="19">
        <v>43008.0</v>
      </c>
      <c r="C30" s="20">
        <v>10.0</v>
      </c>
      <c r="D30" s="20">
        <v>13.0</v>
      </c>
      <c r="E30" s="20">
        <v>11.0</v>
      </c>
      <c r="F30" s="20">
        <v>8.0</v>
      </c>
      <c r="G30" s="21">
        <f t="shared" si="5"/>
        <v>55</v>
      </c>
      <c r="H30" s="15"/>
      <c r="I30" s="22">
        <v>43031.0</v>
      </c>
      <c r="J30" s="23">
        <f>SUM(G77:G83)</f>
        <v>117</v>
      </c>
    </row>
    <row r="31">
      <c r="A31" s="18" t="s">
        <v>29</v>
      </c>
      <c r="B31" s="19">
        <v>43008.0</v>
      </c>
      <c r="C31" s="20">
        <v>13.0</v>
      </c>
      <c r="D31" s="20">
        <v>3.0</v>
      </c>
      <c r="E31" s="20">
        <v>13.0</v>
      </c>
      <c r="F31" s="20">
        <v>47.0</v>
      </c>
      <c r="G31" s="21">
        <f t="shared" si="5"/>
        <v>44</v>
      </c>
      <c r="H31" s="15"/>
      <c r="I31" s="22">
        <v>43032.0</v>
      </c>
      <c r="J31" s="23">
        <f>G84</f>
        <v>12</v>
      </c>
    </row>
    <row r="32">
      <c r="A32" s="18" t="s">
        <v>29</v>
      </c>
      <c r="B32" s="19">
        <v>43008.0</v>
      </c>
      <c r="C32" s="20">
        <v>20.0</v>
      </c>
      <c r="D32" s="20">
        <v>44.0</v>
      </c>
      <c r="E32" s="20">
        <v>21.0</v>
      </c>
      <c r="F32" s="20">
        <v>15.0</v>
      </c>
      <c r="G32" s="21">
        <f t="shared" si="5"/>
        <v>31</v>
      </c>
      <c r="H32" s="15"/>
      <c r="I32" s="39">
        <v>43033.0</v>
      </c>
      <c r="J32" s="40">
        <f>(G85+G86)</f>
        <v>63</v>
      </c>
    </row>
    <row r="33">
      <c r="A33" s="18" t="s">
        <v>29</v>
      </c>
      <c r="B33" s="19">
        <v>43009.0</v>
      </c>
      <c r="C33" s="20">
        <v>13.0</v>
      </c>
      <c r="D33" s="20">
        <v>45.0</v>
      </c>
      <c r="E33" s="20">
        <v>17.0</v>
      </c>
      <c r="F33" s="20">
        <v>50.0</v>
      </c>
      <c r="G33" s="21">
        <f t="shared" si="5"/>
        <v>245</v>
      </c>
      <c r="H33" s="15"/>
      <c r="I33" s="22">
        <v>43035.0</v>
      </c>
      <c r="J33" s="23">
        <f>G87</f>
        <v>65</v>
      </c>
    </row>
    <row r="34">
      <c r="A34" s="31"/>
      <c r="B34" s="32"/>
      <c r="C34" s="32"/>
      <c r="D34" s="32"/>
      <c r="E34" s="32"/>
      <c r="F34" s="32"/>
      <c r="G34" s="33"/>
      <c r="H34" s="15"/>
      <c r="I34" s="39">
        <v>43037.0</v>
      </c>
      <c r="J34" s="40">
        <f>(G88+G89)</f>
        <v>84</v>
      </c>
    </row>
    <row r="35">
      <c r="A35" s="18" t="s">
        <v>32</v>
      </c>
      <c r="B35" s="19">
        <v>43010.0</v>
      </c>
      <c r="C35" s="20">
        <v>12.0</v>
      </c>
      <c r="D35" s="20">
        <v>19.0</v>
      </c>
      <c r="E35" s="20">
        <v>12.0</v>
      </c>
      <c r="F35" s="20">
        <v>35.0</v>
      </c>
      <c r="G35" s="21">
        <f t="shared" ref="G35:G40" si="6">((E35*60)+F35)-((C35*60)+D35)</f>
        <v>16</v>
      </c>
      <c r="H35" s="15"/>
      <c r="I35" s="41">
        <v>43038.0</v>
      </c>
      <c r="J35" s="42">
        <f>SUM(G91:G93)</f>
        <v>94</v>
      </c>
    </row>
    <row r="36">
      <c r="A36" s="18" t="s">
        <v>29</v>
      </c>
      <c r="B36" s="19">
        <v>43010.0</v>
      </c>
      <c r="C36" s="20">
        <v>12.0</v>
      </c>
      <c r="D36" s="20">
        <v>45.0</v>
      </c>
      <c r="E36" s="20">
        <v>14.0</v>
      </c>
      <c r="F36" s="20">
        <v>34.0</v>
      </c>
      <c r="G36" s="21">
        <f t="shared" si="6"/>
        <v>109</v>
      </c>
      <c r="I36" s="43">
        <v>43039.0</v>
      </c>
      <c r="J36" s="44">
        <f>SUM(G94:G95)</f>
        <v>46</v>
      </c>
    </row>
    <row r="37">
      <c r="A37" s="18" t="s">
        <v>29</v>
      </c>
      <c r="B37" s="19">
        <v>43014.0</v>
      </c>
      <c r="C37" s="20">
        <v>19.0</v>
      </c>
      <c r="D37" s="20">
        <v>5.0</v>
      </c>
      <c r="E37" s="20">
        <v>20.0</v>
      </c>
      <c r="F37" s="20">
        <v>25.0</v>
      </c>
      <c r="G37" s="21">
        <f t="shared" si="6"/>
        <v>80</v>
      </c>
      <c r="I37" s="45">
        <v>43040.0</v>
      </c>
      <c r="J37" s="46">
        <f>SUM(G96:G99)</f>
        <v>119</v>
      </c>
    </row>
    <row r="38">
      <c r="A38" s="18" t="s">
        <v>29</v>
      </c>
      <c r="B38" s="19">
        <v>43015.0</v>
      </c>
      <c r="C38" s="20">
        <v>12.0</v>
      </c>
      <c r="D38" s="20">
        <v>7.0</v>
      </c>
      <c r="E38" s="20">
        <v>14.0</v>
      </c>
      <c r="F38" s="20">
        <v>2.0</v>
      </c>
      <c r="G38" s="21">
        <f t="shared" si="6"/>
        <v>115</v>
      </c>
      <c r="I38" s="43">
        <v>43041.0</v>
      </c>
      <c r="J38" s="44">
        <f>SUM(G100:G102)</f>
        <v>144</v>
      </c>
    </row>
    <row r="39">
      <c r="A39" s="18" t="s">
        <v>29</v>
      </c>
      <c r="B39" s="19">
        <v>43016.0</v>
      </c>
      <c r="C39" s="20">
        <v>10.0</v>
      </c>
      <c r="D39" s="20">
        <v>44.0</v>
      </c>
      <c r="E39" s="20">
        <v>11.0</v>
      </c>
      <c r="F39" s="20">
        <v>51.0</v>
      </c>
      <c r="G39" s="21">
        <f t="shared" si="6"/>
        <v>67</v>
      </c>
      <c r="I39" s="45">
        <v>43043.0</v>
      </c>
      <c r="J39" s="46">
        <f t="shared" ref="J39:J40" si="7">G103</f>
        <v>125</v>
      </c>
    </row>
    <row r="40">
      <c r="A40" s="18" t="s">
        <v>29</v>
      </c>
      <c r="B40" s="19">
        <v>43016.0</v>
      </c>
      <c r="C40" s="20">
        <v>14.0</v>
      </c>
      <c r="D40" s="20">
        <v>23.0</v>
      </c>
      <c r="E40" s="20">
        <v>14.0</v>
      </c>
      <c r="F40" s="20">
        <v>51.0</v>
      </c>
      <c r="G40" s="21">
        <f t="shared" si="6"/>
        <v>28</v>
      </c>
      <c r="I40" s="39">
        <v>43044.0</v>
      </c>
      <c r="J40" s="40">
        <f t="shared" si="7"/>
        <v>96</v>
      </c>
    </row>
    <row r="41">
      <c r="A41" s="31"/>
      <c r="B41" s="32"/>
      <c r="C41" s="32"/>
      <c r="D41" s="32"/>
      <c r="E41" s="32"/>
      <c r="F41" s="32"/>
      <c r="G41" s="33"/>
      <c r="I41" s="36"/>
      <c r="J41" s="47"/>
    </row>
    <row r="42">
      <c r="A42" s="18" t="s">
        <v>33</v>
      </c>
      <c r="B42" s="19">
        <v>43017.0</v>
      </c>
      <c r="C42" s="20">
        <v>12.0</v>
      </c>
      <c r="D42" s="20">
        <v>45.0</v>
      </c>
      <c r="E42" s="20">
        <v>13.0</v>
      </c>
      <c r="F42" s="20">
        <v>10.0</v>
      </c>
      <c r="G42" s="21">
        <f t="shared" ref="G42:G54" si="8">((E42*60)+F42)-((C42*60)+D42)</f>
        <v>25</v>
      </c>
      <c r="I42" s="36"/>
      <c r="J42" s="47"/>
    </row>
    <row r="43">
      <c r="A43" s="18" t="s">
        <v>34</v>
      </c>
      <c r="B43" s="19">
        <v>43017.0</v>
      </c>
      <c r="C43" s="20">
        <v>13.0</v>
      </c>
      <c r="D43" s="20">
        <v>10.0</v>
      </c>
      <c r="E43" s="20">
        <v>14.0</v>
      </c>
      <c r="F43" s="20">
        <v>25.0</v>
      </c>
      <c r="G43" s="21">
        <f t="shared" si="8"/>
        <v>75</v>
      </c>
      <c r="I43" s="36"/>
      <c r="J43" s="47"/>
    </row>
    <row r="44">
      <c r="A44" s="18" t="s">
        <v>34</v>
      </c>
      <c r="B44" s="19">
        <v>43017.0</v>
      </c>
      <c r="C44" s="20">
        <v>14.0</v>
      </c>
      <c r="D44" s="20">
        <v>39.0</v>
      </c>
      <c r="E44" s="20">
        <v>15.0</v>
      </c>
      <c r="F44" s="20">
        <v>30.0</v>
      </c>
      <c r="G44" s="21">
        <f t="shared" si="8"/>
        <v>51</v>
      </c>
      <c r="I44" s="36"/>
      <c r="J44" s="47"/>
    </row>
    <row r="45">
      <c r="A45" s="18" t="s">
        <v>35</v>
      </c>
      <c r="B45" s="19">
        <v>43018.0</v>
      </c>
      <c r="C45" s="20">
        <v>7.0</v>
      </c>
      <c r="D45" s="20">
        <v>5.0</v>
      </c>
      <c r="E45" s="20">
        <v>7.0</v>
      </c>
      <c r="F45" s="20">
        <v>15.0</v>
      </c>
      <c r="G45" s="21">
        <f t="shared" si="8"/>
        <v>10</v>
      </c>
      <c r="I45" s="36"/>
      <c r="J45" s="47"/>
    </row>
    <row r="46">
      <c r="A46" s="18" t="s">
        <v>36</v>
      </c>
      <c r="B46" s="19">
        <v>43019.0</v>
      </c>
      <c r="C46" s="20">
        <v>12.0</v>
      </c>
      <c r="D46" s="20">
        <v>29.0</v>
      </c>
      <c r="E46" s="20">
        <v>13.0</v>
      </c>
      <c r="F46" s="20">
        <v>52.0</v>
      </c>
      <c r="G46" s="21">
        <f t="shared" si="8"/>
        <v>83</v>
      </c>
    </row>
    <row r="47">
      <c r="A47" s="18" t="s">
        <v>36</v>
      </c>
      <c r="B47" s="19">
        <v>43020.0</v>
      </c>
      <c r="C47" s="20">
        <v>15.0</v>
      </c>
      <c r="D47" s="20">
        <v>3.0</v>
      </c>
      <c r="E47" s="20">
        <v>15.0</v>
      </c>
      <c r="F47" s="20">
        <v>36.0</v>
      </c>
      <c r="G47" s="21">
        <f t="shared" si="8"/>
        <v>33</v>
      </c>
    </row>
    <row r="48">
      <c r="A48" s="18" t="s">
        <v>37</v>
      </c>
      <c r="B48" s="19">
        <v>43021.0</v>
      </c>
      <c r="C48" s="20">
        <v>9.0</v>
      </c>
      <c r="D48" s="20">
        <v>57.0</v>
      </c>
      <c r="E48" s="20">
        <v>10.0</v>
      </c>
      <c r="F48" s="20">
        <v>19.0</v>
      </c>
      <c r="G48" s="21">
        <f t="shared" si="8"/>
        <v>22</v>
      </c>
    </row>
    <row r="49">
      <c r="A49" s="18" t="s">
        <v>34</v>
      </c>
      <c r="B49" s="19">
        <v>43021.0</v>
      </c>
      <c r="C49" s="20">
        <v>10.0</v>
      </c>
      <c r="D49" s="20">
        <v>29.0</v>
      </c>
      <c r="E49" s="20">
        <v>11.0</v>
      </c>
      <c r="F49" s="20">
        <v>45.0</v>
      </c>
      <c r="G49" s="21">
        <f t="shared" si="8"/>
        <v>76</v>
      </c>
    </row>
    <row r="50">
      <c r="A50" s="18" t="s">
        <v>17</v>
      </c>
      <c r="B50" s="19">
        <v>43021.0</v>
      </c>
      <c r="C50" s="20">
        <v>12.0</v>
      </c>
      <c r="D50" s="20">
        <v>50.0</v>
      </c>
      <c r="E50" s="20">
        <v>14.0</v>
      </c>
      <c r="F50" s="20">
        <v>9.0</v>
      </c>
      <c r="G50" s="21">
        <f t="shared" si="8"/>
        <v>79</v>
      </c>
    </row>
    <row r="51">
      <c r="A51" s="18" t="s">
        <v>34</v>
      </c>
      <c r="B51" s="19">
        <v>43022.0</v>
      </c>
      <c r="C51" s="20">
        <v>14.0</v>
      </c>
      <c r="D51" s="20">
        <v>51.0</v>
      </c>
      <c r="E51" s="20">
        <v>16.0</v>
      </c>
      <c r="F51" s="20">
        <v>5.0</v>
      </c>
      <c r="G51" s="21">
        <f t="shared" si="8"/>
        <v>74</v>
      </c>
    </row>
    <row r="52">
      <c r="A52" s="18" t="s">
        <v>34</v>
      </c>
      <c r="B52" s="19">
        <v>43022.0</v>
      </c>
      <c r="C52" s="20">
        <v>18.0</v>
      </c>
      <c r="D52" s="20">
        <v>49.0</v>
      </c>
      <c r="E52" s="20">
        <v>19.0</v>
      </c>
      <c r="F52" s="20">
        <v>50.0</v>
      </c>
      <c r="G52" s="48">
        <f t="shared" si="8"/>
        <v>61</v>
      </c>
    </row>
    <row r="53">
      <c r="A53" s="18" t="s">
        <v>34</v>
      </c>
      <c r="B53" s="19">
        <v>43023.0</v>
      </c>
      <c r="C53" s="20">
        <v>10.0</v>
      </c>
      <c r="D53" s="20">
        <v>23.0</v>
      </c>
      <c r="E53" s="20">
        <v>11.0</v>
      </c>
      <c r="F53" s="20">
        <v>33.0</v>
      </c>
      <c r="G53" s="48">
        <f t="shared" si="8"/>
        <v>70</v>
      </c>
    </row>
    <row r="54">
      <c r="A54" s="18" t="s">
        <v>34</v>
      </c>
      <c r="B54" s="19">
        <v>43023.0</v>
      </c>
      <c r="C54" s="20">
        <v>16.0</v>
      </c>
      <c r="D54" s="20">
        <v>24.0</v>
      </c>
      <c r="E54" s="20">
        <v>18.0</v>
      </c>
      <c r="F54" s="20">
        <v>52.0</v>
      </c>
      <c r="G54" s="48">
        <f t="shared" si="8"/>
        <v>148</v>
      </c>
    </row>
    <row r="55">
      <c r="A55" s="31"/>
      <c r="B55" s="32"/>
      <c r="C55" s="32"/>
      <c r="D55" s="32"/>
      <c r="E55" s="32"/>
      <c r="F55" s="32"/>
      <c r="G55" s="33"/>
    </row>
    <row r="56">
      <c r="A56" s="49" t="s">
        <v>38</v>
      </c>
      <c r="B56" s="50">
        <v>43026.0</v>
      </c>
      <c r="C56" s="51">
        <v>12.0</v>
      </c>
      <c r="D56" s="51">
        <v>39.0</v>
      </c>
      <c r="E56" s="51">
        <v>13.0</v>
      </c>
      <c r="F56" s="51">
        <v>13.0</v>
      </c>
      <c r="G56" s="52">
        <f t="shared" ref="G56:G75" si="9">((E56*60)+F56)-((C56*60)+D56)</f>
        <v>34</v>
      </c>
      <c r="I56" s="53"/>
    </row>
    <row r="57">
      <c r="A57" s="18" t="s">
        <v>39</v>
      </c>
      <c r="B57" s="19">
        <v>43026.0</v>
      </c>
      <c r="C57" s="20">
        <v>13.0</v>
      </c>
      <c r="D57" s="20">
        <v>14.0</v>
      </c>
      <c r="E57" s="20">
        <v>13.0</v>
      </c>
      <c r="F57" s="20">
        <v>34.0</v>
      </c>
      <c r="G57" s="21">
        <f t="shared" si="9"/>
        <v>20</v>
      </c>
      <c r="I57" s="53"/>
    </row>
    <row r="58">
      <c r="A58" s="18" t="s">
        <v>40</v>
      </c>
      <c r="B58" s="19">
        <v>43026.0</v>
      </c>
      <c r="C58" s="20">
        <v>13.0</v>
      </c>
      <c r="D58" s="20">
        <v>35.0</v>
      </c>
      <c r="E58" s="20">
        <v>13.0</v>
      </c>
      <c r="F58" s="20">
        <v>56.0</v>
      </c>
      <c r="G58" s="48">
        <f t="shared" si="9"/>
        <v>21</v>
      </c>
    </row>
    <row r="59">
      <c r="A59" s="54" t="s">
        <v>41</v>
      </c>
      <c r="B59" s="19">
        <v>43026.0</v>
      </c>
      <c r="C59" s="20">
        <v>13.0</v>
      </c>
      <c r="D59" s="20">
        <v>56.0</v>
      </c>
      <c r="E59" s="35">
        <v>14.0</v>
      </c>
      <c r="F59" s="35">
        <v>48.0</v>
      </c>
      <c r="G59" s="21">
        <f t="shared" si="9"/>
        <v>52</v>
      </c>
    </row>
    <row r="60">
      <c r="A60" s="54" t="s">
        <v>42</v>
      </c>
      <c r="B60" s="55">
        <v>43026.0</v>
      </c>
      <c r="C60" s="35">
        <v>14.0</v>
      </c>
      <c r="D60" s="35">
        <v>49.0</v>
      </c>
      <c r="E60" s="35">
        <v>15.0</v>
      </c>
      <c r="F60" s="35">
        <v>19.0</v>
      </c>
      <c r="G60" s="48">
        <f t="shared" si="9"/>
        <v>30</v>
      </c>
    </row>
    <row r="61">
      <c r="A61" s="54" t="s">
        <v>43</v>
      </c>
      <c r="B61" s="55">
        <v>43028.0</v>
      </c>
      <c r="C61" s="35">
        <v>18.0</v>
      </c>
      <c r="D61" s="35">
        <v>1.0</v>
      </c>
      <c r="E61" s="35">
        <v>18.0</v>
      </c>
      <c r="F61" s="35">
        <v>25.0</v>
      </c>
      <c r="G61" s="21">
        <f t="shared" si="9"/>
        <v>24</v>
      </c>
    </row>
    <row r="62">
      <c r="A62" s="54" t="s">
        <v>44</v>
      </c>
      <c r="B62" s="55">
        <v>43028.0</v>
      </c>
      <c r="C62" s="35">
        <v>18.0</v>
      </c>
      <c r="D62" s="35">
        <v>26.0</v>
      </c>
      <c r="E62" s="35">
        <v>18.0</v>
      </c>
      <c r="F62" s="35">
        <v>41.0</v>
      </c>
      <c r="G62" s="48">
        <f t="shared" si="9"/>
        <v>15</v>
      </c>
    </row>
    <row r="63">
      <c r="A63" s="54" t="s">
        <v>43</v>
      </c>
      <c r="B63" s="55">
        <v>43028.0</v>
      </c>
      <c r="C63" s="35">
        <v>18.0</v>
      </c>
      <c r="D63" s="35">
        <v>57.0</v>
      </c>
      <c r="E63" s="35">
        <v>19.0</v>
      </c>
      <c r="F63" s="35">
        <v>24.0</v>
      </c>
      <c r="G63" s="21">
        <f t="shared" si="9"/>
        <v>27</v>
      </c>
    </row>
    <row r="64">
      <c r="A64" s="54" t="s">
        <v>45</v>
      </c>
      <c r="B64" s="55">
        <v>43028.0</v>
      </c>
      <c r="C64" s="35">
        <v>19.0</v>
      </c>
      <c r="D64" s="35">
        <v>30.0</v>
      </c>
      <c r="E64" s="35">
        <v>21.0</v>
      </c>
      <c r="F64" s="35">
        <v>2.0</v>
      </c>
      <c r="G64" s="48">
        <f t="shared" si="9"/>
        <v>92</v>
      </c>
    </row>
    <row r="65">
      <c r="A65" s="54" t="s">
        <v>46</v>
      </c>
      <c r="B65" s="55">
        <v>43028.0</v>
      </c>
      <c r="C65" s="35">
        <v>21.0</v>
      </c>
      <c r="D65" s="35">
        <v>3.0</v>
      </c>
      <c r="E65" s="35">
        <v>21.0</v>
      </c>
      <c r="F65" s="35">
        <v>21.0</v>
      </c>
      <c r="G65" s="21">
        <f t="shared" si="9"/>
        <v>18</v>
      </c>
    </row>
    <row r="66">
      <c r="A66" s="54" t="s">
        <v>46</v>
      </c>
      <c r="B66" s="55">
        <v>43029.0</v>
      </c>
      <c r="C66" s="35">
        <v>11.0</v>
      </c>
      <c r="D66" s="35">
        <v>20.0</v>
      </c>
      <c r="E66" s="35">
        <v>11.0</v>
      </c>
      <c r="F66" s="35">
        <v>38.0</v>
      </c>
      <c r="G66" s="48">
        <f t="shared" si="9"/>
        <v>18</v>
      </c>
    </row>
    <row r="67">
      <c r="A67" s="54" t="s">
        <v>47</v>
      </c>
      <c r="B67" s="55">
        <v>43029.0</v>
      </c>
      <c r="C67" s="35">
        <v>11.0</v>
      </c>
      <c r="D67" s="35">
        <v>48.0</v>
      </c>
      <c r="E67" s="35">
        <v>12.0</v>
      </c>
      <c r="F67" s="35">
        <v>32.0</v>
      </c>
      <c r="G67" s="21">
        <f t="shared" si="9"/>
        <v>44</v>
      </c>
    </row>
    <row r="68">
      <c r="A68" s="54" t="s">
        <v>48</v>
      </c>
      <c r="B68" s="55">
        <v>43029.0</v>
      </c>
      <c r="C68" s="35">
        <v>12.0</v>
      </c>
      <c r="D68" s="35">
        <v>34.0</v>
      </c>
      <c r="E68" s="35">
        <v>12.0</v>
      </c>
      <c r="F68" s="35">
        <v>53.0</v>
      </c>
      <c r="G68" s="48">
        <f t="shared" si="9"/>
        <v>19</v>
      </c>
    </row>
    <row r="69">
      <c r="A69" s="54" t="s">
        <v>48</v>
      </c>
      <c r="B69" s="55">
        <v>43029.0</v>
      </c>
      <c r="C69" s="35">
        <v>13.0</v>
      </c>
      <c r="D69" s="35">
        <v>10.0</v>
      </c>
      <c r="E69" s="35">
        <v>13.0</v>
      </c>
      <c r="F69" s="35">
        <v>39.0</v>
      </c>
      <c r="G69" s="21">
        <f t="shared" si="9"/>
        <v>29</v>
      </c>
    </row>
    <row r="70">
      <c r="A70" s="54" t="s">
        <v>40</v>
      </c>
      <c r="B70" s="55">
        <v>43030.0</v>
      </c>
      <c r="C70" s="35">
        <v>13.0</v>
      </c>
      <c r="D70" s="35">
        <v>36.0</v>
      </c>
      <c r="E70" s="35">
        <v>13.0</v>
      </c>
      <c r="F70" s="35">
        <v>46.0</v>
      </c>
      <c r="G70" s="48">
        <f t="shared" si="9"/>
        <v>10</v>
      </c>
    </row>
    <row r="71">
      <c r="A71" s="54" t="s">
        <v>49</v>
      </c>
      <c r="B71" s="55">
        <v>43030.0</v>
      </c>
      <c r="C71" s="35">
        <v>13.0</v>
      </c>
      <c r="D71" s="35">
        <v>47.0</v>
      </c>
      <c r="E71" s="35">
        <v>14.0</v>
      </c>
      <c r="F71" s="35">
        <v>21.0</v>
      </c>
      <c r="G71" s="21">
        <f t="shared" si="9"/>
        <v>34</v>
      </c>
    </row>
    <row r="72">
      <c r="A72" s="54" t="s">
        <v>50</v>
      </c>
      <c r="B72" s="55">
        <v>43030.0</v>
      </c>
      <c r="C72" s="35">
        <v>14.0</v>
      </c>
      <c r="D72" s="35">
        <v>31.0</v>
      </c>
      <c r="E72" s="35">
        <v>14.0</v>
      </c>
      <c r="F72" s="35">
        <v>52.0</v>
      </c>
      <c r="G72" s="48">
        <f t="shared" si="9"/>
        <v>21</v>
      </c>
    </row>
    <row r="73">
      <c r="A73" s="54" t="s">
        <v>51</v>
      </c>
      <c r="B73" s="55">
        <v>43030.0</v>
      </c>
      <c r="C73" s="35">
        <v>15.0</v>
      </c>
      <c r="D73" s="35">
        <v>0.0</v>
      </c>
      <c r="E73" s="35">
        <v>15.0</v>
      </c>
      <c r="F73" s="35">
        <v>21.0</v>
      </c>
      <c r="G73" s="21">
        <f t="shared" si="9"/>
        <v>21</v>
      </c>
    </row>
    <row r="74">
      <c r="A74" s="54" t="s">
        <v>52</v>
      </c>
      <c r="B74" s="55">
        <v>43030.0</v>
      </c>
      <c r="C74" s="35">
        <v>15.0</v>
      </c>
      <c r="D74" s="35">
        <v>23.0</v>
      </c>
      <c r="E74" s="35">
        <v>16.0</v>
      </c>
      <c r="F74" s="35">
        <v>0.0</v>
      </c>
      <c r="G74" s="48">
        <f t="shared" si="9"/>
        <v>37</v>
      </c>
    </row>
    <row r="75">
      <c r="A75" s="54" t="s">
        <v>52</v>
      </c>
      <c r="B75" s="55">
        <v>43030.0</v>
      </c>
      <c r="C75" s="35">
        <v>17.0</v>
      </c>
      <c r="D75" s="35">
        <v>22.0</v>
      </c>
      <c r="E75" s="35">
        <v>17.0</v>
      </c>
      <c r="F75" s="35">
        <v>55.0</v>
      </c>
      <c r="G75" s="21">
        <f t="shared" si="9"/>
        <v>33</v>
      </c>
    </row>
    <row r="76">
      <c r="A76" s="31"/>
      <c r="B76" s="32"/>
      <c r="C76" s="32"/>
      <c r="D76" s="32"/>
      <c r="E76" s="32"/>
      <c r="F76" s="32"/>
      <c r="G76" s="33"/>
    </row>
    <row r="77">
      <c r="A77" s="54" t="s">
        <v>53</v>
      </c>
      <c r="B77" s="55">
        <v>43031.0</v>
      </c>
      <c r="C77" s="35">
        <v>13.0</v>
      </c>
      <c r="D77" s="35">
        <v>9.0</v>
      </c>
      <c r="E77" s="35">
        <v>13.0</v>
      </c>
      <c r="F77" s="35">
        <v>15.0</v>
      </c>
      <c r="G77" s="21">
        <f t="shared" ref="G77:G89" si="10">((E77*60)+F77)-((C77*60)+D77)</f>
        <v>6</v>
      </c>
    </row>
    <row r="78">
      <c r="A78" s="56" t="s">
        <v>54</v>
      </c>
      <c r="B78" s="57">
        <v>43031.0</v>
      </c>
      <c r="C78" s="58">
        <v>13.0</v>
      </c>
      <c r="D78" s="58">
        <v>15.0</v>
      </c>
      <c r="E78" s="58">
        <v>13.0</v>
      </c>
      <c r="F78" s="58">
        <v>40.0</v>
      </c>
      <c r="G78" s="52">
        <f t="shared" si="10"/>
        <v>25</v>
      </c>
    </row>
    <row r="79">
      <c r="A79" s="54" t="s">
        <v>40</v>
      </c>
      <c r="B79" s="55">
        <v>43031.0</v>
      </c>
      <c r="C79" s="35">
        <v>13.0</v>
      </c>
      <c r="D79" s="35">
        <v>43.0</v>
      </c>
      <c r="E79" s="35">
        <v>13.0</v>
      </c>
      <c r="F79" s="35">
        <v>56.0</v>
      </c>
      <c r="G79" s="21">
        <f t="shared" si="10"/>
        <v>13</v>
      </c>
    </row>
    <row r="80">
      <c r="A80" s="54" t="s">
        <v>55</v>
      </c>
      <c r="B80" s="55">
        <v>43031.0</v>
      </c>
      <c r="C80" s="35">
        <v>13.0</v>
      </c>
      <c r="D80" s="35">
        <v>56.0</v>
      </c>
      <c r="E80" s="35">
        <v>14.0</v>
      </c>
      <c r="F80" s="35">
        <v>15.0</v>
      </c>
      <c r="G80" s="48">
        <f t="shared" si="10"/>
        <v>19</v>
      </c>
      <c r="I80" s="53"/>
    </row>
    <row r="81">
      <c r="A81" s="59" t="s">
        <v>56</v>
      </c>
      <c r="B81" s="55">
        <v>43031.0</v>
      </c>
      <c r="C81" s="35">
        <v>14.0</v>
      </c>
      <c r="D81" s="35">
        <v>29.0</v>
      </c>
      <c r="E81" s="35">
        <v>14.0</v>
      </c>
      <c r="F81" s="35">
        <v>37.0</v>
      </c>
      <c r="G81" s="21">
        <f t="shared" si="10"/>
        <v>8</v>
      </c>
    </row>
    <row r="82">
      <c r="A82" s="54" t="s">
        <v>40</v>
      </c>
      <c r="B82" s="55">
        <v>43031.0</v>
      </c>
      <c r="C82" s="35">
        <v>14.0</v>
      </c>
      <c r="D82" s="35">
        <v>37.0</v>
      </c>
      <c r="E82" s="35">
        <v>14.0</v>
      </c>
      <c r="F82" s="35">
        <v>54.0</v>
      </c>
      <c r="G82" s="48">
        <f t="shared" si="10"/>
        <v>17</v>
      </c>
    </row>
    <row r="83">
      <c r="A83" s="54" t="s">
        <v>57</v>
      </c>
      <c r="B83" s="55">
        <v>43031.0</v>
      </c>
      <c r="C83" s="35">
        <v>14.0</v>
      </c>
      <c r="D83" s="35">
        <v>54.0</v>
      </c>
      <c r="E83" s="35">
        <v>15.0</v>
      </c>
      <c r="F83" s="35">
        <v>23.0</v>
      </c>
      <c r="G83" s="21">
        <f t="shared" si="10"/>
        <v>29</v>
      </c>
    </row>
    <row r="84">
      <c r="A84" s="54" t="s">
        <v>58</v>
      </c>
      <c r="B84" s="55">
        <v>43032.0</v>
      </c>
      <c r="C84" s="35">
        <v>7.0</v>
      </c>
      <c r="D84" s="35">
        <v>39.0</v>
      </c>
      <c r="E84" s="35">
        <v>7.0</v>
      </c>
      <c r="F84" s="35">
        <v>51.0</v>
      </c>
      <c r="G84" s="48">
        <f t="shared" si="10"/>
        <v>12</v>
      </c>
    </row>
    <row r="85">
      <c r="A85" s="54" t="s">
        <v>59</v>
      </c>
      <c r="B85" s="55">
        <v>43033.0</v>
      </c>
      <c r="C85" s="35">
        <v>14.0</v>
      </c>
      <c r="D85" s="35">
        <v>20.0</v>
      </c>
      <c r="E85" s="35">
        <v>14.0</v>
      </c>
      <c r="F85" s="35">
        <v>58.0</v>
      </c>
      <c r="G85" s="21">
        <f t="shared" si="10"/>
        <v>38</v>
      </c>
    </row>
    <row r="86">
      <c r="A86" s="54" t="s">
        <v>52</v>
      </c>
      <c r="B86" s="55">
        <v>43033.0</v>
      </c>
      <c r="C86" s="35">
        <v>14.0</v>
      </c>
      <c r="D86" s="35">
        <v>58.0</v>
      </c>
      <c r="E86" s="35">
        <v>15.0</v>
      </c>
      <c r="F86" s="35">
        <v>23.0</v>
      </c>
      <c r="G86" s="48">
        <f t="shared" si="10"/>
        <v>25</v>
      </c>
    </row>
    <row r="87">
      <c r="A87" s="59" t="s">
        <v>17</v>
      </c>
      <c r="B87" s="55">
        <v>43035.0</v>
      </c>
      <c r="C87" s="35">
        <v>1.0</v>
      </c>
      <c r="D87" s="35">
        <v>13.0</v>
      </c>
      <c r="E87" s="35">
        <v>2.0</v>
      </c>
      <c r="F87" s="35">
        <v>18.0</v>
      </c>
      <c r="G87" s="21">
        <f t="shared" si="10"/>
        <v>65</v>
      </c>
    </row>
    <row r="88">
      <c r="A88" s="54" t="s">
        <v>60</v>
      </c>
      <c r="B88" s="55">
        <v>43037.0</v>
      </c>
      <c r="C88" s="35">
        <v>11.0</v>
      </c>
      <c r="D88" s="35">
        <v>9.0</v>
      </c>
      <c r="E88" s="35">
        <v>11.0</v>
      </c>
      <c r="F88" s="35">
        <v>33.0</v>
      </c>
      <c r="G88" s="48">
        <f t="shared" si="10"/>
        <v>24</v>
      </c>
    </row>
    <row r="89">
      <c r="A89" s="59" t="s">
        <v>61</v>
      </c>
      <c r="B89" s="55">
        <v>43037.0</v>
      </c>
      <c r="C89" s="35">
        <v>20.0</v>
      </c>
      <c r="D89" s="35">
        <v>10.0</v>
      </c>
      <c r="E89" s="35">
        <v>21.0</v>
      </c>
      <c r="F89" s="35">
        <v>10.0</v>
      </c>
      <c r="G89" s="21">
        <f t="shared" si="10"/>
        <v>60</v>
      </c>
    </row>
    <row r="90">
      <c r="A90" s="31"/>
      <c r="B90" s="32"/>
      <c r="C90" s="32"/>
      <c r="D90" s="32"/>
      <c r="E90" s="32"/>
      <c r="F90" s="32"/>
      <c r="G90" s="33"/>
    </row>
    <row r="91">
      <c r="A91" s="60" t="s">
        <v>62</v>
      </c>
      <c r="B91" s="61">
        <v>43038.0</v>
      </c>
      <c r="C91" s="62">
        <v>12.0</v>
      </c>
      <c r="D91" s="62">
        <v>48.0</v>
      </c>
      <c r="E91" s="62">
        <v>13.0</v>
      </c>
      <c r="F91" s="62">
        <v>18.0</v>
      </c>
      <c r="G91" s="21">
        <f t="shared" ref="G91:G104" si="11">((E91*60)+F91)-((C91*60)+D91)</f>
        <v>30</v>
      </c>
      <c r="I91" s="53"/>
    </row>
    <row r="92">
      <c r="A92" s="63" t="s">
        <v>63</v>
      </c>
      <c r="B92" s="64">
        <v>43038.0</v>
      </c>
      <c r="C92" s="65">
        <v>13.0</v>
      </c>
      <c r="D92" s="65">
        <v>10.0</v>
      </c>
      <c r="E92" s="65">
        <v>13.0</v>
      </c>
      <c r="F92" s="65">
        <v>58.0</v>
      </c>
      <c r="G92" s="48">
        <f t="shared" si="11"/>
        <v>48</v>
      </c>
      <c r="I92" s="53"/>
    </row>
    <row r="93">
      <c r="A93" s="60" t="s">
        <v>64</v>
      </c>
      <c r="B93" s="61">
        <v>43038.0</v>
      </c>
      <c r="C93" s="62">
        <v>15.0</v>
      </c>
      <c r="D93" s="62">
        <v>11.0</v>
      </c>
      <c r="E93" s="62">
        <v>15.0</v>
      </c>
      <c r="F93" s="62">
        <v>27.0</v>
      </c>
      <c r="G93" s="21">
        <f t="shared" si="11"/>
        <v>16</v>
      </c>
      <c r="I93" s="53"/>
    </row>
    <row r="94">
      <c r="A94" s="63" t="s">
        <v>65</v>
      </c>
      <c r="B94" s="64">
        <v>43039.0</v>
      </c>
      <c r="C94" s="65">
        <v>12.0</v>
      </c>
      <c r="D94" s="65">
        <v>44.0</v>
      </c>
      <c r="E94" s="65">
        <v>12.0</v>
      </c>
      <c r="F94" s="65">
        <v>52.0</v>
      </c>
      <c r="G94" s="66">
        <f t="shared" si="11"/>
        <v>8</v>
      </c>
      <c r="I94" s="53"/>
    </row>
    <row r="95">
      <c r="A95" s="60" t="s">
        <v>52</v>
      </c>
      <c r="B95" s="61">
        <v>43039.0</v>
      </c>
      <c r="C95" s="62">
        <v>12.0</v>
      </c>
      <c r="D95" s="62">
        <v>52.0</v>
      </c>
      <c r="E95" s="62">
        <v>13.0</v>
      </c>
      <c r="F95" s="62">
        <v>30.0</v>
      </c>
      <c r="G95" s="67">
        <f t="shared" si="11"/>
        <v>38</v>
      </c>
    </row>
    <row r="96">
      <c r="A96" s="63" t="s">
        <v>66</v>
      </c>
      <c r="B96" s="64">
        <v>43040.0</v>
      </c>
      <c r="C96" s="65">
        <v>14.0</v>
      </c>
      <c r="D96" s="65">
        <v>44.0</v>
      </c>
      <c r="E96" s="65">
        <v>14.0</v>
      </c>
      <c r="F96" s="65">
        <v>52.0</v>
      </c>
      <c r="G96" s="66">
        <f t="shared" si="11"/>
        <v>8</v>
      </c>
    </row>
    <row r="97">
      <c r="A97" s="60" t="s">
        <v>52</v>
      </c>
      <c r="B97" s="61">
        <v>43040.0</v>
      </c>
      <c r="C97" s="62">
        <v>14.0</v>
      </c>
      <c r="D97" s="62">
        <v>53.0</v>
      </c>
      <c r="E97" s="62">
        <v>15.0</v>
      </c>
      <c r="F97" s="62">
        <v>26.0</v>
      </c>
      <c r="G97" s="67">
        <f t="shared" si="11"/>
        <v>33</v>
      </c>
      <c r="I97" s="53"/>
    </row>
    <row r="98">
      <c r="A98" s="63" t="s">
        <v>67</v>
      </c>
      <c r="B98" s="64">
        <v>43040.0</v>
      </c>
      <c r="C98" s="65">
        <v>15.0</v>
      </c>
      <c r="D98" s="65">
        <v>55.0</v>
      </c>
      <c r="E98" s="65">
        <v>16.0</v>
      </c>
      <c r="F98" s="65">
        <v>57.0</v>
      </c>
      <c r="G98" s="66">
        <f t="shared" si="11"/>
        <v>62</v>
      </c>
    </row>
    <row r="99">
      <c r="A99" s="60" t="s">
        <v>65</v>
      </c>
      <c r="B99" s="61">
        <v>43040.0</v>
      </c>
      <c r="C99" s="62">
        <v>19.0</v>
      </c>
      <c r="D99" s="62">
        <v>24.0</v>
      </c>
      <c r="E99" s="62">
        <v>19.0</v>
      </c>
      <c r="F99" s="62">
        <v>40.0</v>
      </c>
      <c r="G99" s="67">
        <f t="shared" si="11"/>
        <v>16</v>
      </c>
    </row>
    <row r="100">
      <c r="A100" s="63" t="s">
        <v>65</v>
      </c>
      <c r="B100" s="64">
        <v>43041.0</v>
      </c>
      <c r="C100" s="65">
        <v>7.0</v>
      </c>
      <c r="D100" s="65">
        <v>35.0</v>
      </c>
      <c r="E100" s="65">
        <v>7.0</v>
      </c>
      <c r="F100" s="65">
        <v>49.0</v>
      </c>
      <c r="G100" s="66">
        <f t="shared" si="11"/>
        <v>14</v>
      </c>
    </row>
    <row r="101">
      <c r="A101" s="60" t="s">
        <v>68</v>
      </c>
      <c r="B101" s="61">
        <v>43041.0</v>
      </c>
      <c r="C101" s="62">
        <v>7.0</v>
      </c>
      <c r="D101" s="62">
        <v>49.0</v>
      </c>
      <c r="E101" s="62">
        <v>8.0</v>
      </c>
      <c r="F101" s="62">
        <v>57.0</v>
      </c>
      <c r="G101" s="67">
        <f t="shared" si="11"/>
        <v>68</v>
      </c>
    </row>
    <row r="102">
      <c r="A102" s="63" t="s">
        <v>69</v>
      </c>
      <c r="B102" s="64">
        <v>43041.0</v>
      </c>
      <c r="C102" s="65">
        <v>18.0</v>
      </c>
      <c r="D102" s="65">
        <v>40.0</v>
      </c>
      <c r="E102" s="65">
        <v>19.0</v>
      </c>
      <c r="F102" s="65">
        <v>42.0</v>
      </c>
      <c r="G102" s="66">
        <f t="shared" si="11"/>
        <v>62</v>
      </c>
    </row>
    <row r="103">
      <c r="A103" s="60" t="s">
        <v>70</v>
      </c>
      <c r="B103" s="61">
        <v>43043.0</v>
      </c>
      <c r="C103" s="62">
        <v>8.0</v>
      </c>
      <c r="D103" s="62">
        <v>35.0</v>
      </c>
      <c r="E103" s="62">
        <v>10.0</v>
      </c>
      <c r="F103" s="62">
        <v>40.0</v>
      </c>
      <c r="G103" s="67">
        <f t="shared" si="11"/>
        <v>125</v>
      </c>
    </row>
    <row r="104">
      <c r="A104" s="68" t="s">
        <v>71</v>
      </c>
      <c r="B104" s="69">
        <v>43044.0</v>
      </c>
      <c r="C104" s="70">
        <v>13.0</v>
      </c>
      <c r="D104" s="70">
        <v>45.0</v>
      </c>
      <c r="E104" s="70">
        <v>15.0</v>
      </c>
      <c r="F104" s="70">
        <v>21.0</v>
      </c>
      <c r="G104" s="71">
        <f t="shared" si="11"/>
        <v>96</v>
      </c>
    </row>
  </sheetData>
  <mergeCells count="7">
    <mergeCell ref="E1:F1"/>
    <mergeCell ref="G1:G2"/>
    <mergeCell ref="J1:J2"/>
    <mergeCell ref="C1:D1"/>
    <mergeCell ref="A1:A2"/>
    <mergeCell ref="B1:B2"/>
    <mergeCell ref="I1:I2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  <tableParts count="4">
    <tablePart r:id="rId6"/>
    <tablePart r:id="rId7"/>
    <tablePart r:id="rId8"/>
    <tablePart r:id="rId9"/>
  </tableParts>
</worksheet>
</file>