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245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4" i="1"/>
  <c r="B7" i="1"/>
  <c r="E9" i="1" s="1"/>
  <c r="D9" i="1" s="1"/>
  <c r="H25" i="1" l="1"/>
  <c r="E22" i="1"/>
  <c r="D22" i="1" s="1"/>
  <c r="E21" i="1"/>
  <c r="D21" i="1" s="1"/>
  <c r="E8" i="1"/>
  <c r="D8" i="1" s="1"/>
  <c r="E4" i="1"/>
  <c r="D4" i="1" s="1"/>
  <c r="E7" i="1"/>
  <c r="D7" i="1" s="1"/>
  <c r="E20" i="1"/>
  <c r="D20" i="1" s="1"/>
  <c r="E13" i="1"/>
  <c r="D13" i="1" s="1"/>
  <c r="E12" i="1"/>
  <c r="D12" i="1" s="1"/>
  <c r="E23" i="1"/>
  <c r="D23" i="1" s="1"/>
  <c r="E5" i="1"/>
  <c r="D5" i="1" s="1"/>
  <c r="E15" i="1"/>
  <c r="D15" i="1" s="1"/>
  <c r="E6" i="1"/>
  <c r="D6" i="1" s="1"/>
  <c r="E16" i="1"/>
  <c r="D16" i="1" s="1"/>
  <c r="E14" i="1"/>
  <c r="D14" i="1" s="1"/>
  <c r="E11" i="1"/>
  <c r="D11" i="1" s="1"/>
  <c r="E18" i="1"/>
  <c r="D18" i="1" s="1"/>
  <c r="E10" i="1"/>
  <c r="D10" i="1" s="1"/>
  <c r="E19" i="1"/>
  <c r="D19" i="1" s="1"/>
  <c r="E17" i="1"/>
  <c r="D17" i="1" s="1"/>
</calcChain>
</file>

<file path=xl/sharedStrings.xml><?xml version="1.0" encoding="utf-8"?>
<sst xmlns="http://schemas.openxmlformats.org/spreadsheetml/2006/main" count="12" uniqueCount="12">
  <si>
    <t>Gmin</t>
  </si>
  <si>
    <t>Gmax</t>
  </si>
  <si>
    <t># classes</t>
  </si>
  <si>
    <t>class size</t>
  </si>
  <si>
    <t>G load</t>
  </si>
  <si>
    <t>Occurrences</t>
  </si>
  <si>
    <t>Kossira vol 6000FH</t>
  </si>
  <si>
    <t>average G load =</t>
  </si>
  <si>
    <t>Class parameters</t>
  </si>
  <si>
    <t>median G value</t>
  </si>
  <si>
    <t>class #</t>
  </si>
  <si>
    <t>Theoretical class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</si>
</sst>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4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4" borderId="0" xfId="0" applyFont="1" applyFill="1" applyBorder="1" applyAlignment="1">
      <alignment horizontal="center" vertical="center"/>
    </xf>
    <xf numFmtId="0" fontId="0" fillId="4" borderId="0" xfId="0" applyFill="1" applyBorder="1"/>
    <xf numFmtId="164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6" borderId="0" xfId="0" applyFill="1"/>
    <xf numFmtId="0" fontId="0" fillId="2" borderId="1" xfId="0" applyFill="1" applyBorder="1"/>
    <xf numFmtId="0" fontId="3" fillId="5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626866313841916E-2"/>
          <c:y val="3.3446611537574542E-2"/>
          <c:w val="0.90128296975173183"/>
          <c:h val="0.9331067769248508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Kossira vol 6000FH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Sheet1!$H$4:$H$23</c:f>
              <c:numCache>
                <c:formatCode>0.0E+00</c:formatCode>
                <c:ptCount val="20"/>
                <c:pt idx="0">
                  <c:v>5.1590999999999996</c:v>
                </c:pt>
                <c:pt idx="1">
                  <c:v>140.67070000000001</c:v>
                </c:pt>
                <c:pt idx="2">
                  <c:v>2367.2901999999999</c:v>
                </c:pt>
                <c:pt idx="3">
                  <c:v>5780.6417000000001</c:v>
                </c:pt>
                <c:pt idx="4">
                  <c:v>9594.7999999999993</c:v>
                </c:pt>
                <c:pt idx="5">
                  <c:v>32844.833599999998</c:v>
                </c:pt>
                <c:pt idx="6">
                  <c:v>90487.132599999997</c:v>
                </c:pt>
                <c:pt idx="7">
                  <c:v>501878.7439</c:v>
                </c:pt>
                <c:pt idx="8">
                  <c:v>4195217.5905999998</c:v>
                </c:pt>
                <c:pt idx="9">
                  <c:v>6477049.9385000002</c:v>
                </c:pt>
                <c:pt idx="10">
                  <c:v>6797282.6479000002</c:v>
                </c:pt>
                <c:pt idx="11">
                  <c:v>478234.29680000001</c:v>
                </c:pt>
                <c:pt idx="12">
                  <c:v>27079.1315</c:v>
                </c:pt>
                <c:pt idx="13">
                  <c:v>11637.729600000001</c:v>
                </c:pt>
                <c:pt idx="14">
                  <c:v>6366.375</c:v>
                </c:pt>
                <c:pt idx="15">
                  <c:v>2802.8818000000001</c:v>
                </c:pt>
                <c:pt idx="16">
                  <c:v>880.25959999999998</c:v>
                </c:pt>
                <c:pt idx="17">
                  <c:v>137.31710000000001</c:v>
                </c:pt>
                <c:pt idx="18">
                  <c:v>10.3864</c:v>
                </c:pt>
                <c:pt idx="19">
                  <c:v>1.0494000000000001</c:v>
                </c:pt>
              </c:numCache>
            </c:numRef>
          </c:xVal>
          <c:yVal>
            <c:numRef>
              <c:f>Sheet1!$G$4:$G$23</c:f>
              <c:numCache>
                <c:formatCode>General</c:formatCode>
                <c:ptCount val="20"/>
                <c:pt idx="0">
                  <c:v>4.7967000000000004</c:v>
                </c:pt>
                <c:pt idx="1">
                  <c:v>4.4024999999999999</c:v>
                </c:pt>
                <c:pt idx="2">
                  <c:v>4.0705</c:v>
                </c:pt>
                <c:pt idx="3">
                  <c:v>3.6970999999999998</c:v>
                </c:pt>
                <c:pt idx="4">
                  <c:v>3.3029000000000002</c:v>
                </c:pt>
                <c:pt idx="5">
                  <c:v>2.556</c:v>
                </c:pt>
                <c:pt idx="6">
                  <c:v>2.2241</c:v>
                </c:pt>
                <c:pt idx="7">
                  <c:v>1.8714</c:v>
                </c:pt>
                <c:pt idx="8">
                  <c:v>1.4979</c:v>
                </c:pt>
                <c:pt idx="9">
                  <c:v>1.1452</c:v>
                </c:pt>
                <c:pt idx="10">
                  <c:v>0.751</c:v>
                </c:pt>
                <c:pt idx="11">
                  <c:v>0.37759999999999999</c:v>
                </c:pt>
                <c:pt idx="12">
                  <c:v>2.4899999999999999E-2</c:v>
                </c:pt>
                <c:pt idx="13">
                  <c:v>-0.34849999999999998</c:v>
                </c:pt>
                <c:pt idx="14">
                  <c:v>-0.70120000000000005</c:v>
                </c:pt>
                <c:pt idx="15">
                  <c:v>-1.0747</c:v>
                </c:pt>
                <c:pt idx="16">
                  <c:v>-1.4480999999999999</c:v>
                </c:pt>
                <c:pt idx="17">
                  <c:v>-1.7801</c:v>
                </c:pt>
                <c:pt idx="18">
                  <c:v>-2.2158000000000002</c:v>
                </c:pt>
                <c:pt idx="19">
                  <c:v>-2.5476999999999999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A8-408F-A553-02F946D19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122752"/>
        <c:axId val="342845312"/>
      </c:scatterChart>
      <c:valAx>
        <c:axId val="288122752"/>
        <c:scaling>
          <c:logBase val="10"/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min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2845312"/>
        <c:crosses val="autoZero"/>
        <c:crossBetween val="midCat"/>
      </c:valAx>
      <c:valAx>
        <c:axId val="3428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12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790654681815848"/>
          <c:y val="3.7264026620103446E-2"/>
          <c:w val="0.38232861653299838"/>
          <c:h val="6.1511151685749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324601" y="0"/>
    <xdr:ext cx="7139939" cy="4732020"/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xmlns="" id="{61546BF7-4EA8-4DEB-B823-365A0564C0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D4" sqref="D4"/>
    </sheetView>
  </sheetViews>
  <sheetFormatPr baseColWidth="10" defaultColWidth="9" defaultRowHeight="14.25"/>
  <cols>
    <col min="3" max="3" width="3.375" customWidth="1"/>
    <col min="4" max="4" width="19.25" customWidth="1"/>
    <col min="5" max="5" width="16.125" customWidth="1"/>
    <col min="6" max="6" width="3.875" customWidth="1"/>
    <col min="7" max="7" width="14.625" customWidth="1"/>
    <col min="8" max="8" width="11.875" customWidth="1"/>
    <col min="9" max="9" width="0" hidden="1" customWidth="1"/>
    <col min="10" max="10" width="4" customWidth="1"/>
  </cols>
  <sheetData>
    <row r="1" spans="1:9" ht="15">
      <c r="A1" s="12" t="s">
        <v>11</v>
      </c>
      <c r="B1" s="12"/>
      <c r="D1" s="11" t="s">
        <v>8</v>
      </c>
      <c r="E1" s="11"/>
      <c r="F1" s="4"/>
      <c r="G1" s="11" t="s">
        <v>6</v>
      </c>
      <c r="H1" s="11"/>
    </row>
    <row r="2" spans="1:9" ht="15">
      <c r="A2" s="12"/>
      <c r="B2" s="12"/>
      <c r="D2" s="7" t="s">
        <v>9</v>
      </c>
      <c r="E2" s="7" t="s">
        <v>10</v>
      </c>
      <c r="F2" s="4"/>
      <c r="G2" s="7" t="s">
        <v>4</v>
      </c>
      <c r="H2" s="7" t="s">
        <v>5</v>
      </c>
    </row>
    <row r="3" spans="1:9" ht="14.45">
      <c r="A3" s="9" t="s">
        <v>0</v>
      </c>
      <c r="B3" s="10">
        <v>-4</v>
      </c>
      <c r="D3" s="2"/>
      <c r="E3" s="3"/>
      <c r="F3" s="5"/>
      <c r="G3" s="2"/>
      <c r="H3" s="2"/>
    </row>
    <row r="4" spans="1:9" ht="14.45">
      <c r="A4" s="9" t="s">
        <v>1</v>
      </c>
      <c r="B4" s="10">
        <v>6</v>
      </c>
      <c r="D4" s="3">
        <f t="shared" ref="D4:D23" si="0">E4*$B$7+$B$3+$B$7/2</f>
        <v>4.90625</v>
      </c>
      <c r="E4" s="3">
        <f t="shared" ref="E4:E23" si="1">QUOTIENT((G4-$B$3), $B$7)</f>
        <v>28</v>
      </c>
      <c r="F4" s="5"/>
      <c r="G4" s="2">
        <v>4.7967000000000004</v>
      </c>
      <c r="H4" s="6">
        <v>5.1590999999999996</v>
      </c>
      <c r="I4">
        <f>G4*H4</f>
        <v>24.746654970000002</v>
      </c>
    </row>
    <row r="5" spans="1:9" ht="14.45">
      <c r="A5" s="9" t="s">
        <v>2</v>
      </c>
      <c r="B5" s="10">
        <v>32</v>
      </c>
      <c r="D5" s="3">
        <f t="shared" si="0"/>
        <v>4.28125</v>
      </c>
      <c r="E5" s="3">
        <f t="shared" si="1"/>
        <v>26</v>
      </c>
      <c r="F5" s="5"/>
      <c r="G5" s="2">
        <v>4.4024999999999999</v>
      </c>
      <c r="H5" s="6">
        <v>140.67070000000001</v>
      </c>
      <c r="I5">
        <f t="shared" ref="I5:I23" si="2">G5*H5</f>
        <v>619.30275675000007</v>
      </c>
    </row>
    <row r="6" spans="1:9" ht="14.45">
      <c r="D6" s="3">
        <f t="shared" si="0"/>
        <v>3.96875</v>
      </c>
      <c r="E6" s="3">
        <f t="shared" si="1"/>
        <v>25</v>
      </c>
      <c r="F6" s="5"/>
      <c r="G6" s="2">
        <v>4.0705</v>
      </c>
      <c r="H6" s="6">
        <v>2367.2901999999999</v>
      </c>
      <c r="I6">
        <f t="shared" si="2"/>
        <v>9636.0547590999995</v>
      </c>
    </row>
    <row r="7" spans="1:9" ht="14.45">
      <c r="A7" s="1" t="s">
        <v>3</v>
      </c>
      <c r="B7" s="8">
        <f>(B4-B3)/B5</f>
        <v>0.3125</v>
      </c>
      <c r="D7" s="3">
        <f t="shared" si="0"/>
        <v>3.65625</v>
      </c>
      <c r="E7" s="3">
        <f t="shared" si="1"/>
        <v>24</v>
      </c>
      <c r="F7" s="5"/>
      <c r="G7" s="2">
        <v>3.6970999999999998</v>
      </c>
      <c r="H7" s="6">
        <v>5780.6417000000001</v>
      </c>
      <c r="I7">
        <f t="shared" si="2"/>
        <v>21371.610429069999</v>
      </c>
    </row>
    <row r="8" spans="1:9" ht="14.45">
      <c r="D8" s="3">
        <f t="shared" si="0"/>
        <v>3.34375</v>
      </c>
      <c r="E8" s="3">
        <f t="shared" si="1"/>
        <v>23</v>
      </c>
      <c r="F8" s="5"/>
      <c r="G8" s="2">
        <v>3.3029000000000002</v>
      </c>
      <c r="H8" s="6">
        <v>9594.7999999999993</v>
      </c>
      <c r="I8">
        <f t="shared" si="2"/>
        <v>31690.664919999999</v>
      </c>
    </row>
    <row r="9" spans="1:9" ht="14.45">
      <c r="D9" s="3">
        <f t="shared" si="0"/>
        <v>2.40625</v>
      </c>
      <c r="E9" s="3">
        <f t="shared" si="1"/>
        <v>20</v>
      </c>
      <c r="F9" s="5"/>
      <c r="G9" s="2">
        <v>2.556</v>
      </c>
      <c r="H9" s="6">
        <v>32844.833599999998</v>
      </c>
      <c r="I9">
        <f t="shared" si="2"/>
        <v>83951.394681599995</v>
      </c>
    </row>
    <row r="10" spans="1:9" ht="14.45">
      <c r="D10" s="3">
        <f t="shared" si="0"/>
        <v>2.09375</v>
      </c>
      <c r="E10" s="3">
        <f t="shared" si="1"/>
        <v>19</v>
      </c>
      <c r="F10" s="5"/>
      <c r="G10" s="2">
        <v>2.2241</v>
      </c>
      <c r="H10" s="6">
        <v>90487.132599999997</v>
      </c>
      <c r="I10">
        <f t="shared" si="2"/>
        <v>201252.43161566</v>
      </c>
    </row>
    <row r="11" spans="1:9" ht="14.45">
      <c r="D11" s="3">
        <f t="shared" si="0"/>
        <v>1.78125</v>
      </c>
      <c r="E11" s="3">
        <f t="shared" si="1"/>
        <v>18</v>
      </c>
      <c r="F11" s="5"/>
      <c r="G11" s="2">
        <v>1.8714</v>
      </c>
      <c r="H11" s="6">
        <v>501878.7439</v>
      </c>
      <c r="I11">
        <f t="shared" si="2"/>
        <v>939215.88133445999</v>
      </c>
    </row>
    <row r="12" spans="1:9" ht="14.45">
      <c r="D12" s="3">
        <f t="shared" si="0"/>
        <v>1.46875</v>
      </c>
      <c r="E12" s="3">
        <f t="shared" si="1"/>
        <v>17</v>
      </c>
      <c r="F12" s="5"/>
      <c r="G12" s="2">
        <v>1.4979</v>
      </c>
      <c r="H12" s="6">
        <v>4195217.5905999998</v>
      </c>
      <c r="I12">
        <f t="shared" si="2"/>
        <v>6284016.4289597394</v>
      </c>
    </row>
    <row r="13" spans="1:9" ht="14.45">
      <c r="D13" s="3">
        <f t="shared" si="0"/>
        <v>1.15625</v>
      </c>
      <c r="E13" s="3">
        <f t="shared" si="1"/>
        <v>16</v>
      </c>
      <c r="F13" s="5"/>
      <c r="G13" s="2">
        <v>1.1452</v>
      </c>
      <c r="H13" s="6">
        <v>6477049.9385000002</v>
      </c>
      <c r="I13">
        <f t="shared" si="2"/>
        <v>7417517.5895702001</v>
      </c>
    </row>
    <row r="14" spans="1:9" ht="14.45">
      <c r="D14" s="3">
        <f t="shared" si="0"/>
        <v>0.84375</v>
      </c>
      <c r="E14" s="3">
        <f t="shared" si="1"/>
        <v>15</v>
      </c>
      <c r="F14" s="5"/>
      <c r="G14" s="2">
        <v>0.751</v>
      </c>
      <c r="H14" s="6">
        <v>6797282.6479000002</v>
      </c>
      <c r="I14">
        <f t="shared" si="2"/>
        <v>5104759.2685729004</v>
      </c>
    </row>
    <row r="15" spans="1:9" ht="14.45">
      <c r="D15" s="3">
        <f t="shared" si="0"/>
        <v>0.53125</v>
      </c>
      <c r="E15" s="3">
        <f t="shared" si="1"/>
        <v>14</v>
      </c>
      <c r="F15" s="5"/>
      <c r="G15" s="2">
        <v>0.37759999999999999</v>
      </c>
      <c r="H15" s="6">
        <v>478234.29680000001</v>
      </c>
      <c r="I15">
        <f t="shared" si="2"/>
        <v>180581.27047168001</v>
      </c>
    </row>
    <row r="16" spans="1:9" ht="14.45">
      <c r="D16" s="3">
        <f t="shared" si="0"/>
        <v>-9.375E-2</v>
      </c>
      <c r="E16" s="3">
        <f t="shared" si="1"/>
        <v>12</v>
      </c>
      <c r="F16" s="5"/>
      <c r="G16" s="2">
        <v>2.4899999999999999E-2</v>
      </c>
      <c r="H16" s="6">
        <v>27079.1315</v>
      </c>
      <c r="I16">
        <f t="shared" si="2"/>
        <v>674.27037435</v>
      </c>
    </row>
    <row r="17" spans="4:9" ht="14.45">
      <c r="D17" s="3">
        <f t="shared" si="0"/>
        <v>-0.40625</v>
      </c>
      <c r="E17" s="3">
        <f t="shared" si="1"/>
        <v>11</v>
      </c>
      <c r="F17" s="5"/>
      <c r="G17" s="2">
        <v>-0.34849999999999998</v>
      </c>
      <c r="H17" s="6">
        <v>11637.729600000001</v>
      </c>
      <c r="I17">
        <f t="shared" si="2"/>
        <v>-4055.7487655999998</v>
      </c>
    </row>
    <row r="18" spans="4:9" ht="14.45">
      <c r="D18" s="3">
        <f t="shared" si="0"/>
        <v>-0.71875</v>
      </c>
      <c r="E18" s="3">
        <f t="shared" si="1"/>
        <v>10</v>
      </c>
      <c r="F18" s="5"/>
      <c r="G18" s="2">
        <v>-0.70120000000000005</v>
      </c>
      <c r="H18" s="6">
        <v>6366.375</v>
      </c>
      <c r="I18">
        <f t="shared" si="2"/>
        <v>-4464.1021500000006</v>
      </c>
    </row>
    <row r="19" spans="4:9" ht="14.45">
      <c r="D19" s="3">
        <f t="shared" si="0"/>
        <v>-1.03125</v>
      </c>
      <c r="E19" s="3">
        <f t="shared" si="1"/>
        <v>9</v>
      </c>
      <c r="F19" s="5"/>
      <c r="G19" s="2">
        <v>-1.0747</v>
      </c>
      <c r="H19" s="6">
        <v>2802.8818000000001</v>
      </c>
      <c r="I19">
        <f t="shared" si="2"/>
        <v>-3012.2570704600003</v>
      </c>
    </row>
    <row r="20" spans="4:9" ht="14.45">
      <c r="D20" s="3">
        <f t="shared" si="0"/>
        <v>-1.34375</v>
      </c>
      <c r="E20" s="3">
        <f t="shared" si="1"/>
        <v>8</v>
      </c>
      <c r="F20" s="5"/>
      <c r="G20" s="2">
        <v>-1.4480999999999999</v>
      </c>
      <c r="H20" s="6">
        <v>880.25959999999998</v>
      </c>
      <c r="I20">
        <f t="shared" si="2"/>
        <v>-1274.7039267599998</v>
      </c>
    </row>
    <row r="21" spans="4:9" ht="14.45">
      <c r="D21" s="3">
        <f t="shared" si="0"/>
        <v>-1.65625</v>
      </c>
      <c r="E21" s="3">
        <f t="shared" si="1"/>
        <v>7</v>
      </c>
      <c r="F21" s="5"/>
      <c r="G21" s="2">
        <v>-1.7801</v>
      </c>
      <c r="H21" s="6">
        <v>137.31710000000001</v>
      </c>
      <c r="I21">
        <f t="shared" si="2"/>
        <v>-244.43816971000001</v>
      </c>
    </row>
    <row r="22" spans="4:9" ht="14.45">
      <c r="D22" s="3">
        <f t="shared" si="0"/>
        <v>-2.28125</v>
      </c>
      <c r="E22" s="3">
        <f t="shared" si="1"/>
        <v>5</v>
      </c>
      <c r="F22" s="5"/>
      <c r="G22" s="2">
        <v>-2.2158000000000002</v>
      </c>
      <c r="H22" s="6">
        <v>10.3864</v>
      </c>
      <c r="I22">
        <f t="shared" si="2"/>
        <v>-23.014185120000004</v>
      </c>
    </row>
    <row r="23" spans="4:9" ht="14.45">
      <c r="D23" s="3">
        <f t="shared" si="0"/>
        <v>-2.59375</v>
      </c>
      <c r="E23" s="3">
        <f t="shared" si="1"/>
        <v>4</v>
      </c>
      <c r="F23" s="5"/>
      <c r="G23" s="2">
        <v>-2.5476999999999999</v>
      </c>
      <c r="H23" s="6">
        <v>1.0494000000000001</v>
      </c>
      <c r="I23">
        <f t="shared" si="2"/>
        <v>-2.67355638</v>
      </c>
    </row>
    <row r="24" spans="4:9" ht="14.45">
      <c r="G24" s="2"/>
      <c r="H24" s="2"/>
    </row>
    <row r="25" spans="4:9" ht="14.45">
      <c r="G25" s="2" t="s">
        <v>7</v>
      </c>
      <c r="H25" s="2">
        <f>SUM(I4:I23)/SUM(H4:H23)</f>
        <v>1.0870414488948938</v>
      </c>
    </row>
  </sheetData>
  <mergeCells count="3">
    <mergeCell ref="G1:H1"/>
    <mergeCell ref="D1:E1"/>
    <mergeCell ref="A1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 Deroui</dc:creator>
  <cp:lastModifiedBy>gfm</cp:lastModifiedBy>
  <dcterms:created xsi:type="dcterms:W3CDTF">2025-04-14T23:03:26Z</dcterms:created>
  <dcterms:modified xsi:type="dcterms:W3CDTF">2025-04-15T12:43:40Z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583d2610-f59e-4e14-9213-6513eb865ac5</vt:lpwstr>
  </property>
</Properties>
</file>