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"/>
    </mc:Choice>
  </mc:AlternateContent>
  <xr:revisionPtr revIDLastSave="0" documentId="13_ncr:1_{0971F3C3-19C6-4B1F-975E-0553E8AECC2C}" xr6:coauthVersionLast="47" xr6:coauthVersionMax="47" xr10:uidLastSave="{00000000-0000-0000-0000-000000000000}"/>
  <bookViews>
    <workbookView xWindow="-120" yWindow="-120" windowWidth="29040" windowHeight="15840" xr2:uid="{D56027CC-C586-46B0-A38C-EEA588805E29}"/>
  </bookViews>
  <sheets>
    <sheet name="Relatório de Sensibilidade A" sheetId="16" r:id="rId1"/>
    <sheet name="A" sheetId="1" r:id="rId2"/>
    <sheet name="Relatório de Sensibilidade B" sheetId="19" r:id="rId3"/>
    <sheet name="B" sheetId="3" r:id="rId4"/>
    <sheet name="Relatório de Sensibilidade B2" sheetId="18" r:id="rId5"/>
    <sheet name="B2" sheetId="17" r:id="rId6"/>
    <sheet name="Relatório de Respostas C" sheetId="6" r:id="rId7"/>
    <sheet name="C" sheetId="4" r:id="rId8"/>
    <sheet name="Relatório de Respostas C2" sheetId="20" r:id="rId9"/>
    <sheet name="C2" sheetId="7" r:id="rId10"/>
    <sheet name="Relatório de Respostas C3" sheetId="21" r:id="rId11"/>
    <sheet name="C3" sheetId="9" r:id="rId12"/>
    <sheet name="Relatório de Respostas C4" sheetId="23" r:id="rId13"/>
    <sheet name="C4" sheetId="22" r:id="rId14"/>
    <sheet name="Relatório de Respostas C5" sheetId="25" r:id="rId15"/>
    <sheet name="C5" sheetId="24" r:id="rId16"/>
  </sheets>
  <definedNames>
    <definedName name="solver_adj" localSheetId="1" hidden="1">A!$J$6:$J$7</definedName>
    <definedName name="solver_adj" localSheetId="3" hidden="1">B!$J$6:$J$7</definedName>
    <definedName name="solver_adj" localSheetId="5" hidden="1">'B2'!$J$6:$J$7</definedName>
    <definedName name="solver_adj" localSheetId="7" hidden="1">'C'!$J$6:$J$7</definedName>
    <definedName name="solver_adj" localSheetId="9" hidden="1">'C2'!$J$6:$J$7</definedName>
    <definedName name="solver_adj" localSheetId="11" hidden="1">'C3'!$J$6:$J$7</definedName>
    <definedName name="solver_adj" localSheetId="13" hidden="1">'C4'!$J$6:$J$7</definedName>
    <definedName name="solver_adj" localSheetId="15" hidden="1">'C5'!$J$6:$J$7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cvg" localSheetId="13" hidden="1">0.0001</definedName>
    <definedName name="solver_cvg" localSheetId="15" hidden="1">0.0001</definedName>
    <definedName name="solver_drv" localSheetId="1" hidden="1">2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11" hidden="1">1</definedName>
    <definedName name="solver_drv" localSheetId="13" hidden="1">1</definedName>
    <definedName name="solver_drv" localSheetId="15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ng" localSheetId="13" hidden="1">2</definedName>
    <definedName name="solver_eng" localSheetId="15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est" localSheetId="13" hidden="1">1</definedName>
    <definedName name="solver_est" localSheetId="1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11" hidden="1">2147483647</definedName>
    <definedName name="solver_itr" localSheetId="13" hidden="1">2147483647</definedName>
    <definedName name="solver_itr" localSheetId="15" hidden="1">2147483647</definedName>
    <definedName name="solver_lhs1" localSheetId="1" hidden="1">A!$A$17</definedName>
    <definedName name="solver_lhs1" localSheetId="3" hidden="1">B!$A$17</definedName>
    <definedName name="solver_lhs1" localSheetId="5" hidden="1">'B2'!$A$17</definedName>
    <definedName name="solver_lhs1" localSheetId="7" hidden="1">'C'!$A$17</definedName>
    <definedName name="solver_lhs1" localSheetId="9" hidden="1">'C2'!$A$17</definedName>
    <definedName name="solver_lhs1" localSheetId="11" hidden="1">'C3'!$A$17</definedName>
    <definedName name="solver_lhs1" localSheetId="13" hidden="1">'C4'!$A$17</definedName>
    <definedName name="solver_lhs1" localSheetId="15" hidden="1">'C5'!$A$17</definedName>
    <definedName name="solver_lhs2" localSheetId="1" hidden="1">A!$A$18</definedName>
    <definedName name="solver_lhs2" localSheetId="3" hidden="1">B!$A$18</definedName>
    <definedName name="solver_lhs2" localSheetId="5" hidden="1">'B2'!$A$18</definedName>
    <definedName name="solver_lhs2" localSheetId="7" hidden="1">'C'!$A$18</definedName>
    <definedName name="solver_lhs2" localSheetId="9" hidden="1">'C2'!$A$18</definedName>
    <definedName name="solver_lhs2" localSheetId="11" hidden="1">'C3'!$A$18</definedName>
    <definedName name="solver_lhs2" localSheetId="13" hidden="1">'C4'!$A$18</definedName>
    <definedName name="solver_lhs2" localSheetId="15" hidden="1">'C5'!$A$18</definedName>
    <definedName name="solver_lhs3" localSheetId="1" hidden="1">A!$A$19</definedName>
    <definedName name="solver_lhs3" localSheetId="3" hidden="1">B!$A$19</definedName>
    <definedName name="solver_lhs3" localSheetId="5" hidden="1">'B2'!$A$19:$A$21</definedName>
    <definedName name="solver_lhs3" localSheetId="7" hidden="1">'C'!$A$19</definedName>
    <definedName name="solver_lhs3" localSheetId="9" hidden="1">'C2'!$A$19</definedName>
    <definedName name="solver_lhs3" localSheetId="11" hidden="1">'C3'!$A$19:$A$21</definedName>
    <definedName name="solver_lhs3" localSheetId="13" hidden="1">'C4'!$A$19:$A$21</definedName>
    <definedName name="solver_lhs3" localSheetId="15" hidden="1">'C5'!$A$19:$A$21</definedName>
    <definedName name="solver_lhs4" localSheetId="1" hidden="1">A!$A$20</definedName>
    <definedName name="solver_lhs4" localSheetId="3" hidden="1">B!$A$20</definedName>
    <definedName name="solver_lhs4" localSheetId="7" hidden="1">'C'!$A$20</definedName>
    <definedName name="solver_lhs4" localSheetId="9" hidden="1">'C2'!$A$20</definedName>
    <definedName name="solver_lhs5" localSheetId="1" hidden="1">A!$A$21</definedName>
    <definedName name="solver_lhs5" localSheetId="3" hidden="1">B!$A$21</definedName>
    <definedName name="solver_lhs5" localSheetId="7" hidden="1">'C'!$A$21</definedName>
    <definedName name="solver_lhs5" localSheetId="9" hidden="1">'C2'!$A$21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ip" localSheetId="13" hidden="1">2147483647</definedName>
    <definedName name="solver_mip" localSheetId="1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ni" localSheetId="13" hidden="1">30</definedName>
    <definedName name="solver_mni" localSheetId="1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rt" localSheetId="13" hidden="1">0.075</definedName>
    <definedName name="solver_mrt" localSheetId="1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msl" localSheetId="13" hidden="1">2</definedName>
    <definedName name="solver_msl" localSheetId="15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eg" localSheetId="13" hidden="1">1</definedName>
    <definedName name="solver_neg" localSheetId="15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od" localSheetId="13" hidden="1">2147483647</definedName>
    <definedName name="solver_nod" localSheetId="15" hidden="1">2147483647</definedName>
    <definedName name="solver_num" localSheetId="1" hidden="1">5</definedName>
    <definedName name="solver_num" localSheetId="3" hidden="1">5</definedName>
    <definedName name="solver_num" localSheetId="5" hidden="1">3</definedName>
    <definedName name="solver_num" localSheetId="7" hidden="1">5</definedName>
    <definedName name="solver_num" localSheetId="9" hidden="1">5</definedName>
    <definedName name="solver_num" localSheetId="11" hidden="1">3</definedName>
    <definedName name="solver_num" localSheetId="13" hidden="1">3</definedName>
    <definedName name="solver_num" localSheetId="15" hidden="1">3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nwt" localSheetId="13" hidden="1">1</definedName>
    <definedName name="solver_nwt" localSheetId="15" hidden="1">1</definedName>
    <definedName name="solver_opt" localSheetId="1" hidden="1">A!$A$14</definedName>
    <definedName name="solver_opt" localSheetId="3" hidden="1">B!$A$14</definedName>
    <definedName name="solver_opt" localSheetId="5" hidden="1">'B2'!$A$14</definedName>
    <definedName name="solver_opt" localSheetId="7" hidden="1">'C'!$A$14</definedName>
    <definedName name="solver_opt" localSheetId="9" hidden="1">'C2'!$A$14</definedName>
    <definedName name="solver_opt" localSheetId="11" hidden="1">'C3'!$A$14</definedName>
    <definedName name="solver_opt" localSheetId="13" hidden="1">'C4'!$A$14</definedName>
    <definedName name="solver_opt" localSheetId="15" hidden="1">'C5'!$A$14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pre" localSheetId="13" hidden="1">0.000001</definedName>
    <definedName name="solver_pre" localSheetId="15" hidden="1">0.000001</definedName>
    <definedName name="solver_rbv" localSheetId="1" hidden="1">2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11" hidden="1">1</definedName>
    <definedName name="solver_rbv" localSheetId="13" hidden="1">1</definedName>
    <definedName name="solver_rbv" localSheetId="15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1" localSheetId="9" hidden="1">1</definedName>
    <definedName name="solver_rel1" localSheetId="11" hidden="1">1</definedName>
    <definedName name="solver_rel1" localSheetId="13" hidden="1">1</definedName>
    <definedName name="solver_rel1" localSheetId="15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el2" localSheetId="9" hidden="1">3</definedName>
    <definedName name="solver_rel2" localSheetId="11" hidden="1">3</definedName>
    <definedName name="solver_rel2" localSheetId="13" hidden="1">3</definedName>
    <definedName name="solver_rel2" localSheetId="15" hidden="1">3</definedName>
    <definedName name="solver_rel3" localSheetId="1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3" localSheetId="9" hidden="1">1</definedName>
    <definedName name="solver_rel3" localSheetId="11" hidden="1">1</definedName>
    <definedName name="solver_rel3" localSheetId="13" hidden="1">1</definedName>
    <definedName name="solver_rel3" localSheetId="15" hidden="1">1</definedName>
    <definedName name="solver_rel4" localSheetId="1" hidden="1">1</definedName>
    <definedName name="solver_rel4" localSheetId="3" hidden="1">1</definedName>
    <definedName name="solver_rel4" localSheetId="7" hidden="1">1</definedName>
    <definedName name="solver_rel4" localSheetId="9" hidden="1">1</definedName>
    <definedName name="solver_rel5" localSheetId="1" hidden="1">1</definedName>
    <definedName name="solver_rel5" localSheetId="3" hidden="1">1</definedName>
    <definedName name="solver_rel5" localSheetId="7" hidden="1">1</definedName>
    <definedName name="solver_rel5" localSheetId="9" hidden="1">1</definedName>
    <definedName name="solver_rhs1" localSheetId="1" hidden="1">A!$C$17</definedName>
    <definedName name="solver_rhs1" localSheetId="3" hidden="1">B!$C$17</definedName>
    <definedName name="solver_rhs1" localSheetId="5" hidden="1">'B2'!$C$17</definedName>
    <definedName name="solver_rhs1" localSheetId="7" hidden="1">'C'!$C$17</definedName>
    <definedName name="solver_rhs1" localSheetId="9" hidden="1">'C2'!$C$17</definedName>
    <definedName name="solver_rhs1" localSheetId="11" hidden="1">'C3'!$C$17</definedName>
    <definedName name="solver_rhs1" localSheetId="13" hidden="1">'C4'!$C$17</definedName>
    <definedName name="solver_rhs1" localSheetId="15" hidden="1">'C5'!$C$17</definedName>
    <definedName name="solver_rhs2" localSheetId="1" hidden="1">A!$C$18</definedName>
    <definedName name="solver_rhs2" localSheetId="3" hidden="1">B!$C$18</definedName>
    <definedName name="solver_rhs2" localSheetId="5" hidden="1">'B2'!$C$18</definedName>
    <definedName name="solver_rhs2" localSheetId="7" hidden="1">'C'!$C$18</definedName>
    <definedName name="solver_rhs2" localSheetId="9" hidden="1">'C2'!$C$18</definedName>
    <definedName name="solver_rhs2" localSheetId="11" hidden="1">'C3'!$C$18</definedName>
    <definedName name="solver_rhs2" localSheetId="13" hidden="1">'C4'!$C$18</definedName>
    <definedName name="solver_rhs2" localSheetId="15" hidden="1">'C5'!$C$18</definedName>
    <definedName name="solver_rhs3" localSheetId="1" hidden="1">A!$C$19</definedName>
    <definedName name="solver_rhs3" localSheetId="3" hidden="1">B!$C$19</definedName>
    <definedName name="solver_rhs3" localSheetId="5" hidden="1">'B2'!$C$19:$C$21</definedName>
    <definedName name="solver_rhs3" localSheetId="7" hidden="1">'C'!$C$19</definedName>
    <definedName name="solver_rhs3" localSheetId="9" hidden="1">'C2'!$C$19</definedName>
    <definedName name="solver_rhs3" localSheetId="11" hidden="1">'C3'!$C$19:$C$21</definedName>
    <definedName name="solver_rhs3" localSheetId="13" hidden="1">'C4'!$C$19:$C$21</definedName>
    <definedName name="solver_rhs3" localSheetId="15" hidden="1">'C5'!$C$19:$C$21</definedName>
    <definedName name="solver_rhs4" localSheetId="1" hidden="1">A!$C$20</definedName>
    <definedName name="solver_rhs4" localSheetId="3" hidden="1">B!$C$20</definedName>
    <definedName name="solver_rhs4" localSheetId="7" hidden="1">'C'!$C$20</definedName>
    <definedName name="solver_rhs4" localSheetId="9" hidden="1">'C2'!$C$20</definedName>
    <definedName name="solver_rhs5" localSheetId="1" hidden="1">A!$C$21</definedName>
    <definedName name="solver_rhs5" localSheetId="3" hidden="1">B!$C$21</definedName>
    <definedName name="solver_rhs5" localSheetId="7" hidden="1">'C'!$C$21</definedName>
    <definedName name="solver_rhs5" localSheetId="9" hidden="1">'C2'!$C$21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lx" localSheetId="13" hidden="1">2</definedName>
    <definedName name="solver_rlx" localSheetId="1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rsd" localSheetId="13" hidden="1">0</definedName>
    <definedName name="solver_rsd" localSheetId="15" hidden="1">0</definedName>
    <definedName name="solver_scl" localSheetId="1" hidden="1">2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11" hidden="1">1</definedName>
    <definedName name="solver_scl" localSheetId="13" hidden="1">1</definedName>
    <definedName name="solver_scl" localSheetId="1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ho" localSheetId="13" hidden="1">2</definedName>
    <definedName name="solver_sho" localSheetId="1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ssz" localSheetId="13" hidden="1">100</definedName>
    <definedName name="solver_ssz" localSheetId="1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11" hidden="1">2147483647</definedName>
    <definedName name="solver_tim" localSheetId="13" hidden="1">2147483647</definedName>
    <definedName name="solver_tim" localSheetId="1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11" hidden="1">0.01</definedName>
    <definedName name="solver_tol" localSheetId="13" hidden="1">0.01</definedName>
    <definedName name="solver_tol" localSheetId="15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typ" localSheetId="13" hidden="1">1</definedName>
    <definedName name="solver_typ" localSheetId="15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al" localSheetId="13" hidden="1">0</definedName>
    <definedName name="solver_val" localSheetId="15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11" hidden="1">3</definedName>
    <definedName name="solver_ver" localSheetId="13" hidden="1">3</definedName>
    <definedName name="solver_ver" localSheetId="1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24" l="1"/>
  <c r="A20" i="24"/>
  <c r="A18" i="24"/>
  <c r="A17" i="24"/>
  <c r="A14" i="24"/>
  <c r="M7" i="24"/>
  <c r="M6" i="24"/>
  <c r="A19" i="24" s="1"/>
  <c r="A21" i="22"/>
  <c r="A20" i="22"/>
  <c r="A19" i="22"/>
  <c r="A18" i="22"/>
  <c r="A17" i="22"/>
  <c r="A14" i="22"/>
  <c r="M7" i="22"/>
  <c r="M6" i="22"/>
  <c r="A20" i="9"/>
  <c r="A19" i="9"/>
  <c r="A20" i="7"/>
  <c r="A19" i="7"/>
  <c r="A19" i="3"/>
  <c r="J24" i="17"/>
  <c r="A21" i="17"/>
  <c r="A20" i="17"/>
  <c r="A19" i="17"/>
  <c r="A18" i="17"/>
  <c r="A17" i="17"/>
  <c r="A14" i="17"/>
  <c r="M7" i="17"/>
  <c r="M6" i="17"/>
  <c r="A20" i="3"/>
  <c r="A20" i="4"/>
  <c r="A19" i="4"/>
  <c r="A19" i="1"/>
  <c r="A20" i="1"/>
  <c r="A21" i="9"/>
  <c r="A18" i="9"/>
  <c r="A17" i="9"/>
  <c r="A14" i="9"/>
  <c r="M7" i="9"/>
  <c r="M6" i="9"/>
  <c r="A21" i="7"/>
  <c r="A18" i="7"/>
  <c r="A17" i="7"/>
  <c r="A14" i="7"/>
  <c r="M7" i="7"/>
  <c r="M6" i="7"/>
  <c r="A21" i="4"/>
  <c r="A18" i="4"/>
  <c r="A17" i="4"/>
  <c r="A14" i="4"/>
  <c r="M7" i="4"/>
  <c r="M6" i="4"/>
  <c r="A21" i="3"/>
  <c r="A18" i="3"/>
  <c r="A17" i="3"/>
  <c r="A14" i="3"/>
  <c r="J24" i="3" s="1"/>
  <c r="M7" i="3"/>
  <c r="M6" i="3"/>
  <c r="M7" i="1"/>
  <c r="M6" i="1"/>
  <c r="A21" i="1"/>
  <c r="A18" i="1"/>
  <c r="A17" i="1"/>
  <c r="A14" i="1"/>
</calcChain>
</file>

<file path=xl/sharedStrings.xml><?xml version="1.0" encoding="utf-8"?>
<sst xmlns="http://schemas.openxmlformats.org/spreadsheetml/2006/main" count="912" uniqueCount="115">
  <si>
    <t>Portfolio Selection Problem  page 11 of BH&amp;M</t>
  </si>
  <si>
    <t>Table 1.2</t>
  </si>
  <si>
    <t xml:space="preserve">Bond </t>
  </si>
  <si>
    <t xml:space="preserve">   Quality Scales</t>
  </si>
  <si>
    <t>Years to</t>
  </si>
  <si>
    <t>Yield to</t>
  </si>
  <si>
    <t>After-tax</t>
  </si>
  <si>
    <t>Amount of Bond Bought</t>
  </si>
  <si>
    <t>Average</t>
  </si>
  <si>
    <t xml:space="preserve">Portfolio </t>
  </si>
  <si>
    <t>name</t>
  </si>
  <si>
    <t>Type</t>
  </si>
  <si>
    <t>Moody's</t>
  </si>
  <si>
    <t>Banks</t>
  </si>
  <si>
    <t>maturity</t>
  </si>
  <si>
    <t>yield</t>
  </si>
  <si>
    <t>in millions of dollars</t>
  </si>
  <si>
    <t>Maturity</t>
  </si>
  <si>
    <t>Quality</t>
  </si>
  <si>
    <t>A</t>
  </si>
  <si>
    <t>Aa</t>
  </si>
  <si>
    <t>B</t>
  </si>
  <si>
    <t>Agency</t>
  </si>
  <si>
    <t>C</t>
  </si>
  <si>
    <t>Gov.</t>
  </si>
  <si>
    <t>Aaa</t>
  </si>
  <si>
    <t>D</t>
  </si>
  <si>
    <t>E</t>
  </si>
  <si>
    <t>Ba</t>
  </si>
  <si>
    <t>Ratio</t>
  </si>
  <si>
    <t>After tax income generated</t>
  </si>
  <si>
    <t>Constraints</t>
  </si>
  <si>
    <t>&lt;=</t>
  </si>
  <si>
    <t xml:space="preserve">At most $10 million is invested </t>
  </si>
  <si>
    <t>&gt;=</t>
  </si>
  <si>
    <t>At least $4 million invested in government and agency bonds</t>
  </si>
  <si>
    <t>The average portfolio quality must not exceed 1.4</t>
  </si>
  <si>
    <t>The average maturity of the portfolio must not exceed 5 years</t>
  </si>
  <si>
    <t>original data</t>
  </si>
  <si>
    <t>Decision variables</t>
  </si>
  <si>
    <t>Objective Function</t>
  </si>
  <si>
    <t>The holdings of municipal bonds must be less than or equal to $3 million</t>
  </si>
  <si>
    <t>Munic</t>
  </si>
  <si>
    <t>Shadow price on municipal limits:</t>
  </si>
  <si>
    <t>Microsoft Excel 16.0 Relatório de Sensibilidade</t>
  </si>
  <si>
    <t>Planilha: [L1-Q3.xlsx]B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</si>
  <si>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</si>
  <si>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</si>
  <si>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</si>
  <si>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</si>
  <si>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</si>
  <si>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</si>
  <si>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</si>
  <si>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</si>
  <si>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</si>
  <si>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</si>
  <si>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</si>
  <si>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</si>
  <si>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</si>
  <si>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</si>
  <si>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</si>
  <si>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</si>
  <si>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</si>
  <si>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$J$6</t>
  </si>
  <si>
    <t>$J$7</t>
  </si>
  <si>
    <t>$A$17</t>
  </si>
  <si>
    <t>$A$18</t>
  </si>
  <si>
    <t>$A$19</t>
  </si>
  <si>
    <t>$A$20</t>
  </si>
  <si>
    <t>$A$21</t>
  </si>
  <si>
    <t>Microsoft Excel 16.0 Relatório de Respostas</t>
  </si>
  <si>
    <t>Planilha: [L1-Q3.xlsx]C</t>
  </si>
  <si>
    <t>Relatório Criado: 20/02/2022 16:33:34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</si>
  <si>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</si>
  <si>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</si>
  <si>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</si>
  <si>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0,016 Segundos.</t>
  </si>
  <si>
    <t>Iterações: 3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</si>
  <si>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</si>
  <si>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</si>
  <si>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</si>
  <si>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</si>
  <si>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Valor Original</t>
  </si>
  <si>
    <t>Valor Final</t>
  </si>
  <si>
    <t>Número Inteiro</t>
  </si>
  <si>
    <t>Valor da Célula</t>
  </si>
  <si>
    <t>Fórmula</t>
  </si>
  <si>
    <t>Status</t>
  </si>
  <si>
    <t>Margem de Atraso</t>
  </si>
  <si>
    <t>$A$14</t>
  </si>
  <si>
    <t>Conting.</t>
  </si>
  <si>
    <t>$A$17&lt;=$C$17</t>
  </si>
  <si>
    <t>Associação</t>
  </si>
  <si>
    <t>$A$18&gt;=$C$18</t>
  </si>
  <si>
    <t>Não-associação</t>
  </si>
  <si>
    <t>$A$19&lt;=$C$19</t>
  </si>
  <si>
    <t>$A$20&lt;=$C$20</t>
  </si>
  <si>
    <t>$A$21&lt;=$C$21</t>
  </si>
  <si>
    <t>The holdings of municipal bonds must be less than or equal to $4 million</t>
  </si>
  <si>
    <t>Planilha: [L1-Q3.xlsx]C2</t>
  </si>
  <si>
    <t>The holdings of municipal bonds must be less than or equal to $5 million</t>
  </si>
  <si>
    <t>Planilha: [L1-Q3.xlsx]C3</t>
  </si>
  <si>
    <t>Planilha: [L1-Q3.xlsx]C4</t>
  </si>
  <si>
    <t>Tempo da Solução: 0,015 Segundos.</t>
  </si>
  <si>
    <t>Planilha: [L1-Q3.xlsx]C5</t>
  </si>
  <si>
    <t>Planilha: [L1-Q3.xlsx]A</t>
  </si>
  <si>
    <t>Relatório Criado: 20/02/2022 18:34:52</t>
  </si>
  <si>
    <t>Planilha: [L1-Q3.xlsx]B2</t>
  </si>
  <si>
    <t>Relatório Criado: 21/02/2022 10:38:21</t>
  </si>
  <si>
    <t>Relatório Criado: 21/02/2022 10:41:34</t>
  </si>
  <si>
    <t>Relatório Criado: 21/02/2022 10:54:03</t>
  </si>
  <si>
    <t>Relatório Criado: 21/02/2022 10:54:40</t>
  </si>
  <si>
    <t>Tempo da Solução: 0,031 Segundos.</t>
  </si>
  <si>
    <t>Relatório Criado: 21/02/2022 10:57:12</t>
  </si>
  <si>
    <t>Relatório Criado: 21/02/2022 10:58:46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</si>
</sst>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/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ck">
        <color indexed="11"/>
      </left>
      <right/>
      <top/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/>
      <top/>
      <bottom style="thick">
        <color rgb="FF66FF66"/>
      </bottom>
      <diagonal/>
    </border>
    <border>
      <left/>
      <right style="thick">
        <color rgb="FF66FF66"/>
      </right>
      <top style="thick">
        <color rgb="FF66FF66"/>
      </top>
      <bottom style="thick">
        <color rgb="FF66FF66"/>
      </bottom>
      <diagonal/>
    </border>
    <border>
      <left/>
      <right/>
      <top style="thick">
        <color indexed="11"/>
      </top>
      <bottom style="thick">
        <color rgb="FF66FF66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rgb="FFFF0000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theme="4" tint="-0.249977111117893"/>
      </bottom>
      <diagonal/>
    </border>
    <border>
      <left/>
      <right style="thick">
        <color indexed="12"/>
      </right>
      <top/>
      <bottom style="thick">
        <color theme="4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/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left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3" fillId="0" borderId="11" xfId="1" applyFont="1" applyBorder="1" applyAlignme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22" xfId="1" applyFont="1" applyBorder="1"/>
    <xf numFmtId="0" fontId="2" fillId="0" borderId="23" xfId="1" applyFont="1" applyFill="1" applyBorder="1"/>
    <xf numFmtId="0" fontId="2" fillId="0" borderId="24" xfId="1" applyFont="1" applyFill="1" applyBorder="1"/>
    <xf numFmtId="0" fontId="2" fillId="0" borderId="24" xfId="1" applyFont="1" applyFill="1" applyBorder="1" applyAlignment="1">
      <alignment horizontal="left"/>
    </xf>
    <xf numFmtId="0" fontId="5" fillId="0" borderId="24" xfId="0" applyFont="1" applyFill="1" applyBorder="1"/>
    <xf numFmtId="0" fontId="2" fillId="0" borderId="24" xfId="1" applyFont="1" applyFill="1" applyBorder="1" applyAlignment="1">
      <alignment horizontal="center"/>
    </xf>
    <xf numFmtId="0" fontId="2" fillId="0" borderId="24" xfId="1" applyFont="1" applyFill="1" applyBorder="1" applyAlignment="1"/>
    <xf numFmtId="0" fontId="2" fillId="0" borderId="25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0" fillId="0" borderId="29" xfId="0" applyBorder="1"/>
    <xf numFmtId="0" fontId="2" fillId="0" borderId="31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0" fillId="0" borderId="25" xfId="0" applyBorder="1"/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6" fillId="0" borderId="0" xfId="0" applyFont="1"/>
    <xf numFmtId="0" fontId="0" fillId="0" borderId="39" xfId="0" applyFill="1" applyBorder="1" applyAlignment="1"/>
    <xf numFmtId="0" fontId="0" fillId="0" borderId="40" xfId="0" applyFill="1" applyBorder="1" applyAlignment="1"/>
    <xf numFmtId="0" fontId="7" fillId="0" borderId="37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0" fillId="0" borderId="40" xfId="0" applyNumberFormat="1" applyFill="1" applyBorder="1" applyAlignment="1"/>
    <xf numFmtId="0" fontId="0" fillId="0" borderId="39" xfId="0" applyNumberFormat="1" applyFill="1" applyBorder="1" applyAlignment="1"/>
  </cellXfs>
  <cellStyles count="2">
    <cellStyle name="Normal" xfId="0" builtinId="0"/>
    <cellStyle name="Normal 2" xfId="1" xr:uid="{09D74FB3-6682-4E59-8A30-1A761A5C9183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98ED-99FE-4ED2-9254-04C751A0317E}">
  <dimension ref="A1:H19"/>
  <sheetViews>
    <sheetView showGridLines="0" tabSelected="1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105</v>
      </c>
    </row>
    <row r="3" spans="1:8" x14ac:dyDescent="0.25">
      <c r="A3" s="62" t="s">
        <v>106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7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1</v>
      </c>
    </row>
    <row r="16" spans="1:8" x14ac:dyDescent="0.25">
      <c r="B16" s="63" t="s">
        <v>66</v>
      </c>
      <c r="C16" s="63" t="s">
        <v>31</v>
      </c>
      <c r="D16" s="63">
        <v>7</v>
      </c>
      <c r="E16" s="63">
        <v>0</v>
      </c>
      <c r="F16" s="63">
        <v>4</v>
      </c>
      <c r="G16" s="63">
        <v>3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-0.99999999999999911</v>
      </c>
      <c r="E17" s="63">
        <v>0</v>
      </c>
      <c r="F17" s="63">
        <v>0</v>
      </c>
      <c r="G17" s="63">
        <v>1E+30</v>
      </c>
      <c r="H17" s="63">
        <v>0.99999999999999911</v>
      </c>
    </row>
    <row r="18" spans="2:8" x14ac:dyDescent="0.25">
      <c r="B18" s="63" t="s">
        <v>68</v>
      </c>
      <c r="C18" s="63" t="s">
        <v>31</v>
      </c>
      <c r="D18" s="63">
        <v>-2</v>
      </c>
      <c r="E18" s="63">
        <v>0</v>
      </c>
      <c r="F18" s="63">
        <v>0</v>
      </c>
      <c r="G18" s="63">
        <v>1E+30</v>
      </c>
      <c r="H18" s="63">
        <v>2</v>
      </c>
    </row>
    <row r="19" spans="2:8" ht="15.75" thickBot="1" x14ac:dyDescent="0.3">
      <c r="B19" s="64" t="s">
        <v>69</v>
      </c>
      <c r="C19" s="64" t="s">
        <v>31</v>
      </c>
      <c r="D19" s="64">
        <v>3</v>
      </c>
      <c r="E19" s="64">
        <v>2.0999999999999991E-2</v>
      </c>
      <c r="F19" s="64">
        <v>3</v>
      </c>
      <c r="G19" s="64">
        <v>0.33333333333333331</v>
      </c>
      <c r="H19" s="6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2BD-51F9-4145-B203-CFA560ED4ABA}">
  <dimension ref="A1:V31"/>
  <sheetViews>
    <sheetView workbookViewId="0">
      <selection activeCell="A14" sqref="A14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E8D9-1EDA-4D35-A1A2-DFE870DE9990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101</v>
      </c>
    </row>
    <row r="3" spans="1:5" x14ac:dyDescent="0.25">
      <c r="A3" s="62" t="s">
        <v>111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112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0.32500000000000001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5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5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1.666666666666667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4A88-E4A1-4024-973E-5C3756C748A3}">
  <dimension ref="A1:V31"/>
  <sheetViews>
    <sheetView workbookViewId="0">
      <selection activeCell="A14" sqref="A1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5</v>
      </c>
      <c r="D21" s="45" t="s">
        <v>100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B82B-8A71-45E6-9362-2537AD0B4069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102</v>
      </c>
    </row>
    <row r="3" spans="1:5" x14ac:dyDescent="0.25">
      <c r="A3" s="62" t="s">
        <v>113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103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0.28300000000000003</v>
      </c>
      <c r="E16" s="68">
        <v>0.28999930000000002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</v>
      </c>
      <c r="E21" s="69">
        <v>3.3332999999999999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7</v>
      </c>
      <c r="E22" s="68">
        <v>6.6667000000000005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6.6667000000000005</v>
      </c>
      <c r="E28" s="63" t="s">
        <v>93</v>
      </c>
      <c r="F28" s="63" t="s">
        <v>94</v>
      </c>
      <c r="G28" s="69">
        <v>2.6667000000000005</v>
      </c>
    </row>
    <row r="29" spans="1:7" x14ac:dyDescent="0.25">
      <c r="B29" s="63" t="s">
        <v>67</v>
      </c>
      <c r="C29" s="63" t="s">
        <v>31</v>
      </c>
      <c r="D29" s="69">
        <v>-0.66669999999999918</v>
      </c>
      <c r="E29" s="63" t="s">
        <v>95</v>
      </c>
      <c r="F29" s="63" t="s">
        <v>94</v>
      </c>
      <c r="G29" s="63">
        <v>0.66669999999999918</v>
      </c>
    </row>
    <row r="30" spans="1:7" x14ac:dyDescent="0.25">
      <c r="B30" s="63" t="s">
        <v>68</v>
      </c>
      <c r="C30" s="63" t="s">
        <v>31</v>
      </c>
      <c r="D30" s="69">
        <v>-2.0000000000131024E-4</v>
      </c>
      <c r="E30" s="63" t="s">
        <v>96</v>
      </c>
      <c r="F30" s="63" t="s">
        <v>94</v>
      </c>
      <c r="G30" s="63">
        <v>2.0000000000131024E-4</v>
      </c>
    </row>
    <row r="31" spans="1:7" ht="15.75" thickBot="1" x14ac:dyDescent="0.3">
      <c r="B31" s="64" t="s">
        <v>69</v>
      </c>
      <c r="C31" s="64" t="s">
        <v>31</v>
      </c>
      <c r="D31" s="68">
        <v>3.3332999999999999</v>
      </c>
      <c r="E31" s="64" t="s">
        <v>97</v>
      </c>
      <c r="F31" s="64" t="s">
        <v>92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0204-C9B0-4432-9FBF-948C4C761BA1}">
  <dimension ref="A1:V31"/>
  <sheetViews>
    <sheetView workbookViewId="0">
      <selection activeCell="Q27" sqref="Q27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3.3332999999999999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6.6667000000000005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0.28999930000000002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6.6667000000000005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-0.66669999999999918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-2.0000000000131024E-4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3.3332999999999999</v>
      </c>
      <c r="B21" s="46" t="s">
        <v>32</v>
      </c>
      <c r="C21" s="46">
        <v>3.3332999999999999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6B3A-F66E-46E2-A97B-17814D1EA1B6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104</v>
      </c>
    </row>
    <row r="3" spans="1:5" x14ac:dyDescent="0.25">
      <c r="A3" s="62" t="s">
        <v>114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0.28999930000000002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3.3332999999999999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6.6667000000000005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6.6666666666666874E-2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45B9-65D0-4234-B9C2-8BFFAD53DA51}">
  <dimension ref="A1:V31"/>
  <sheetViews>
    <sheetView workbookViewId="0">
      <selection activeCell="A14" sqref="A14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3.4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30FA-FE42-418E-83EA-3B4C726E9EB7}">
  <dimension ref="A1:Y31"/>
  <sheetViews>
    <sheetView workbookViewId="0">
      <selection sqref="A1:V30"/>
    </sheetView>
  </sheetViews>
  <sheetFormatPr defaultRowHeight="15" x14ac:dyDescent="0.25"/>
  <sheetData>
    <row r="1" spans="1:25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5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5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5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  <c r="X4" s="5"/>
      <c r="Y4" s="5"/>
    </row>
    <row r="5" spans="1:25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  <c r="X5" s="5"/>
      <c r="Y5" s="5"/>
    </row>
    <row r="6" spans="1:25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  <c r="X6" s="5"/>
      <c r="Y6" s="5"/>
    </row>
    <row r="7" spans="1:25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  <c r="X7" s="5"/>
      <c r="Y7" s="5"/>
    </row>
    <row r="8" spans="1:25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  <c r="X8" s="5"/>
      <c r="Y8" s="5"/>
    </row>
    <row r="9" spans="1:25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5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  <c r="X10" s="57"/>
      <c r="Y10" s="57"/>
    </row>
    <row r="11" spans="1:25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  <c r="W11" s="58"/>
      <c r="X11" s="9"/>
      <c r="Y11" s="60"/>
    </row>
    <row r="12" spans="1:25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  <c r="W12" s="58"/>
      <c r="X12" s="59"/>
      <c r="Y12" s="61"/>
    </row>
    <row r="13" spans="1:25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5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5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5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0E6-1A09-41D6-86FF-3B76470DDA3F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12.7109375" bestFit="1" customWidth="1"/>
    <col min="5" max="5" width="9.28515625" bestFit="1" customWidth="1"/>
    <col min="6" max="6" width="11.28515625" bestFit="1" customWidth="1"/>
    <col min="7" max="8" width="12" bestFit="1" customWidth="1"/>
  </cols>
  <sheetData>
    <row r="1" spans="1:8" x14ac:dyDescent="0.25">
      <c r="A1" s="62" t="s">
        <v>44</v>
      </c>
    </row>
    <row r="2" spans="1:8" x14ac:dyDescent="0.25">
      <c r="A2" s="62" t="s">
        <v>45</v>
      </c>
    </row>
    <row r="3" spans="1:8" x14ac:dyDescent="0.25">
      <c r="A3" s="62" t="s">
        <v>109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3.333333333333333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6.666666666666667</v>
      </c>
      <c r="E10" s="64">
        <v>0</v>
      </c>
      <c r="F10" s="64">
        <v>2.2000000000000006E-2</v>
      </c>
      <c r="G10" s="64">
        <v>2.0999999999999991E-2</v>
      </c>
      <c r="H10" s="64">
        <v>4.3499999999999997E-2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2.9000000000000001E-2</v>
      </c>
      <c r="F15" s="63">
        <v>10</v>
      </c>
      <c r="G15" s="63">
        <v>2.0000000000000009</v>
      </c>
      <c r="H15" s="63">
        <v>4</v>
      </c>
    </row>
    <row r="16" spans="1:8" x14ac:dyDescent="0.25">
      <c r="B16" s="63" t="s">
        <v>66</v>
      </c>
      <c r="C16" s="63" t="s">
        <v>31</v>
      </c>
      <c r="D16" s="63">
        <v>6.666666666666667</v>
      </c>
      <c r="E16" s="63">
        <v>0</v>
      </c>
      <c r="F16" s="63">
        <v>4</v>
      </c>
      <c r="G16" s="63">
        <v>2.666666666666667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-0.66666666666666607</v>
      </c>
      <c r="E17" s="63">
        <v>0</v>
      </c>
      <c r="F17" s="63">
        <v>0</v>
      </c>
      <c r="G17" s="63">
        <v>1E+30</v>
      </c>
      <c r="H17" s="63">
        <v>0.66666666666666607</v>
      </c>
    </row>
    <row r="18" spans="2:8" x14ac:dyDescent="0.25">
      <c r="B18" s="63" t="s">
        <v>68</v>
      </c>
      <c r="C18" s="63" t="s">
        <v>31</v>
      </c>
      <c r="D18" s="63">
        <v>-1.7763568394002505E-15</v>
      </c>
      <c r="E18" s="63">
        <v>3.4999999999999983E-3</v>
      </c>
      <c r="F18" s="63">
        <v>0</v>
      </c>
      <c r="G18" s="63">
        <v>3.9999999999999964</v>
      </c>
      <c r="H18" s="63">
        <v>20</v>
      </c>
    </row>
    <row r="19" spans="2:8" ht="15.75" thickBot="1" x14ac:dyDescent="0.3">
      <c r="B19" s="64" t="s">
        <v>69</v>
      </c>
      <c r="C19" s="64" t="s">
        <v>31</v>
      </c>
      <c r="D19" s="64">
        <v>3.333333333333333</v>
      </c>
      <c r="E19" s="64">
        <v>0</v>
      </c>
      <c r="F19" s="64">
        <v>4</v>
      </c>
      <c r="G19" s="64">
        <v>1E+30</v>
      </c>
      <c r="H19" s="64">
        <v>0.66666666666666696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CC22-505E-46EF-ACA4-06407A51F910}">
  <dimension ref="A1:V31"/>
  <sheetViews>
    <sheetView workbookViewId="0">
      <selection activeCell="A19" sqref="A19"/>
    </sheetView>
  </sheetViews>
  <sheetFormatPr defaultRowHeight="15" x14ac:dyDescent="0.25"/>
  <cols>
    <col min="1" max="1" width="15.85546875" bestFit="1" customWidth="1"/>
  </cols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3.333333333333333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6.666666666666667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0.28999999999999998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6.666666666666667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-0.66666666666666607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-1.7763568394002505E-15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3.333333333333333</v>
      </c>
      <c r="B21" s="46" t="s">
        <v>32</v>
      </c>
      <c r="C21" s="46">
        <v>4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A14-0.283</f>
        <v>7.0000000000000062E-3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846D-236F-4714-A64A-75D5F01433BB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" bestFit="1" customWidth="1"/>
    <col min="4" max="4" width="5.7109375" bestFit="1" customWidth="1"/>
    <col min="5" max="5" width="9.28515625" bestFit="1" customWidth="1"/>
    <col min="6" max="6" width="11.28515625" bestFit="1" customWidth="1"/>
    <col min="7" max="7" width="12" bestFit="1" customWidth="1"/>
    <col min="8" max="8" width="9.85546875" bestFit="1" customWidth="1"/>
  </cols>
  <sheetData>
    <row r="1" spans="1:8" x14ac:dyDescent="0.25">
      <c r="A1" s="62" t="s">
        <v>44</v>
      </c>
    </row>
    <row r="2" spans="1:8" x14ac:dyDescent="0.25">
      <c r="A2" s="62" t="s">
        <v>107</v>
      </c>
    </row>
    <row r="3" spans="1:8" x14ac:dyDescent="0.25">
      <c r="A3" s="62" t="s">
        <v>108</v>
      </c>
    </row>
    <row r="6" spans="1:8" ht="15.75" thickBot="1" x14ac:dyDescent="0.3">
      <c r="A6" t="s">
        <v>46</v>
      </c>
    </row>
    <row r="7" spans="1:8" x14ac:dyDescent="0.25">
      <c r="B7" s="65"/>
      <c r="C7" s="65"/>
      <c r="D7" s="65" t="s">
        <v>49</v>
      </c>
      <c r="E7" s="65" t="s">
        <v>51</v>
      </c>
      <c r="F7" s="65" t="s">
        <v>53</v>
      </c>
      <c r="G7" s="65" t="s">
        <v>55</v>
      </c>
      <c r="H7" s="65" t="s">
        <v>55</v>
      </c>
    </row>
    <row r="8" spans="1:8" ht="15.75" thickBot="1" x14ac:dyDescent="0.3">
      <c r="B8" s="66" t="s">
        <v>47</v>
      </c>
      <c r="C8" s="66" t="s">
        <v>48</v>
      </c>
      <c r="D8" s="66" t="s">
        <v>50</v>
      </c>
      <c r="E8" s="66" t="s">
        <v>52</v>
      </c>
      <c r="F8" s="66" t="s">
        <v>54</v>
      </c>
      <c r="G8" s="66" t="s">
        <v>56</v>
      </c>
      <c r="H8" s="66" t="s">
        <v>57</v>
      </c>
    </row>
    <row r="9" spans="1:8" x14ac:dyDescent="0.25">
      <c r="B9" s="63" t="s">
        <v>63</v>
      </c>
      <c r="C9" s="63" t="s">
        <v>19</v>
      </c>
      <c r="D9" s="63">
        <v>3.1</v>
      </c>
      <c r="E9" s="63">
        <v>0</v>
      </c>
      <c r="F9" s="63">
        <v>4.2999999999999997E-2</v>
      </c>
      <c r="G9" s="63">
        <v>1E+30</v>
      </c>
      <c r="H9" s="63">
        <v>2.0999999999999991E-2</v>
      </c>
    </row>
    <row r="10" spans="1:8" ht="15.75" thickBot="1" x14ac:dyDescent="0.3">
      <c r="B10" s="64" t="s">
        <v>64</v>
      </c>
      <c r="C10" s="64" t="s">
        <v>26</v>
      </c>
      <c r="D10" s="64">
        <v>6.9</v>
      </c>
      <c r="E10" s="64">
        <v>0</v>
      </c>
      <c r="F10" s="64">
        <v>2.2000000000000006E-2</v>
      </c>
      <c r="G10" s="64">
        <v>2.0999999999999991E-2</v>
      </c>
      <c r="H10" s="64">
        <v>2.2000000000000006E-2</v>
      </c>
    </row>
    <row r="12" spans="1:8" ht="15.75" thickBot="1" x14ac:dyDescent="0.3">
      <c r="A12" t="s">
        <v>58</v>
      </c>
    </row>
    <row r="13" spans="1:8" x14ac:dyDescent="0.25">
      <c r="B13" s="65"/>
      <c r="C13" s="65"/>
      <c r="D13" s="65" t="s">
        <v>49</v>
      </c>
      <c r="E13" s="65" t="s">
        <v>59</v>
      </c>
      <c r="F13" s="65" t="s">
        <v>61</v>
      </c>
      <c r="G13" s="65" t="s">
        <v>55</v>
      </c>
      <c r="H13" s="65" t="s">
        <v>55</v>
      </c>
    </row>
    <row r="14" spans="1:8" ht="15.75" thickBot="1" x14ac:dyDescent="0.3">
      <c r="B14" s="66" t="s">
        <v>47</v>
      </c>
      <c r="C14" s="66" t="s">
        <v>48</v>
      </c>
      <c r="D14" s="66" t="s">
        <v>50</v>
      </c>
      <c r="E14" s="66" t="s">
        <v>60</v>
      </c>
      <c r="F14" s="66" t="s">
        <v>62</v>
      </c>
      <c r="G14" s="66" t="s">
        <v>56</v>
      </c>
      <c r="H14" s="66" t="s">
        <v>57</v>
      </c>
    </row>
    <row r="15" spans="1:8" x14ac:dyDescent="0.25">
      <c r="B15" s="63" t="s">
        <v>65</v>
      </c>
      <c r="C15" s="63" t="s">
        <v>31</v>
      </c>
      <c r="D15" s="63">
        <v>10</v>
      </c>
      <c r="E15" s="63">
        <v>2.2000000000000006E-2</v>
      </c>
      <c r="F15" s="63">
        <v>10</v>
      </c>
      <c r="G15" s="63">
        <v>1E+30</v>
      </c>
      <c r="H15" s="63">
        <v>0.69999999999999929</v>
      </c>
    </row>
    <row r="16" spans="1:8" x14ac:dyDescent="0.25">
      <c r="B16" s="63" t="s">
        <v>66</v>
      </c>
      <c r="C16" s="63" t="s">
        <v>31</v>
      </c>
      <c r="D16" s="63">
        <v>6.9</v>
      </c>
      <c r="E16" s="63">
        <v>0</v>
      </c>
      <c r="F16" s="63">
        <v>4</v>
      </c>
      <c r="G16" s="63">
        <v>2.9</v>
      </c>
      <c r="H16" s="63">
        <v>1E+30</v>
      </c>
    </row>
    <row r="17" spans="2:8" x14ac:dyDescent="0.25">
      <c r="B17" s="63" t="s">
        <v>67</v>
      </c>
      <c r="C17" s="63" t="s">
        <v>31</v>
      </c>
      <c r="D17" s="63">
        <v>-0.89999999999999902</v>
      </c>
      <c r="E17" s="63">
        <v>0</v>
      </c>
      <c r="F17" s="63">
        <v>0</v>
      </c>
      <c r="G17" s="63">
        <v>1E+30</v>
      </c>
      <c r="H17" s="63">
        <v>0.89999999999999902</v>
      </c>
    </row>
    <row r="18" spans="2:8" x14ac:dyDescent="0.25">
      <c r="B18" s="63" t="s">
        <v>68</v>
      </c>
      <c r="C18" s="63" t="s">
        <v>31</v>
      </c>
      <c r="D18" s="63">
        <v>-1.4000000000000004</v>
      </c>
      <c r="E18" s="63">
        <v>0</v>
      </c>
      <c r="F18" s="63">
        <v>0</v>
      </c>
      <c r="G18" s="63">
        <v>1E+30</v>
      </c>
      <c r="H18" s="63">
        <v>1.3999999999999986</v>
      </c>
    </row>
    <row r="19" spans="2:8" ht="15.75" thickBot="1" x14ac:dyDescent="0.3">
      <c r="B19" s="64" t="s">
        <v>69</v>
      </c>
      <c r="C19" s="64" t="s">
        <v>31</v>
      </c>
      <c r="D19" s="64">
        <v>3.1</v>
      </c>
      <c r="E19" s="64">
        <v>2.0999999999999991E-2</v>
      </c>
      <c r="F19" s="64">
        <v>3.1</v>
      </c>
      <c r="G19" s="64">
        <v>0.23333333333333309</v>
      </c>
      <c r="H19" s="64">
        <v>3.1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127C-0B31-42FD-B168-1236AF904230}">
  <dimension ref="A1:V31"/>
  <sheetViews>
    <sheetView workbookViewId="0">
      <selection activeCell="J25" sqref="J25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3.1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6.9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0.28510000000000002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6.9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-0.89999999999999902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-1.4000000000000004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3.1</v>
      </c>
      <c r="B21" s="46" t="s">
        <v>32</v>
      </c>
      <c r="C21" s="46">
        <v>3.1</v>
      </c>
      <c r="D21" s="45" t="s">
        <v>98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 t="s">
        <v>43</v>
      </c>
      <c r="G24" s="6"/>
      <c r="H24" s="2"/>
      <c r="I24" s="2"/>
      <c r="J24" s="2">
        <f>(A14-0.283)*10</f>
        <v>2.1000000000000463E-2</v>
      </c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8B3D-6C61-406D-BBF2-0416B1480C67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71</v>
      </c>
    </row>
    <row r="3" spans="1:5" x14ac:dyDescent="0.25">
      <c r="A3" s="62" t="s">
        <v>72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</v>
      </c>
      <c r="E16" s="68">
        <v>0.28300000000000003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0</v>
      </c>
      <c r="E21" s="69">
        <v>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0</v>
      </c>
      <c r="E22" s="68">
        <v>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7</v>
      </c>
      <c r="E28" s="63" t="s">
        <v>93</v>
      </c>
      <c r="F28" s="63" t="s">
        <v>94</v>
      </c>
      <c r="G28" s="69">
        <v>3</v>
      </c>
    </row>
    <row r="29" spans="1:7" x14ac:dyDescent="0.25">
      <c r="B29" s="63" t="s">
        <v>67</v>
      </c>
      <c r="C29" s="63" t="s">
        <v>31</v>
      </c>
      <c r="D29" s="69">
        <v>0</v>
      </c>
      <c r="E29" s="63" t="s">
        <v>95</v>
      </c>
      <c r="F29" s="63" t="s">
        <v>92</v>
      </c>
      <c r="G29" s="63">
        <v>0</v>
      </c>
    </row>
    <row r="30" spans="1:7" x14ac:dyDescent="0.25">
      <c r="B30" s="63" t="s">
        <v>68</v>
      </c>
      <c r="C30" s="63" t="s">
        <v>31</v>
      </c>
      <c r="D30" s="69">
        <v>0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</v>
      </c>
      <c r="E31" s="64" t="s">
        <v>97</v>
      </c>
      <c r="F31" s="64" t="s">
        <v>92</v>
      </c>
      <c r="G31" s="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35D8-B360-4B83-8971-FA9FCAA8C9B3}">
  <dimension ref="A1:V31"/>
  <sheetViews>
    <sheetView workbookViewId="0">
      <selection activeCell="E23" sqref="E23"/>
    </sheetView>
  </sheetViews>
  <sheetFormatPr defaultRowHeight="15" x14ac:dyDescent="0.25"/>
  <sheetData>
    <row r="1" spans="1:22" ht="18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22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1:22" ht="16.5" thickBot="1" x14ac:dyDescent="0.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</row>
    <row r="4" spans="1:22" ht="16.5" thickTop="1" x14ac:dyDescent="0.25">
      <c r="A4" s="35" t="s">
        <v>2</v>
      </c>
      <c r="B4" s="36" t="s">
        <v>2</v>
      </c>
      <c r="C4" s="37" t="s">
        <v>3</v>
      </c>
      <c r="D4" s="36"/>
      <c r="E4" s="36" t="s">
        <v>4</v>
      </c>
      <c r="F4" s="36" t="s">
        <v>5</v>
      </c>
      <c r="G4" s="53" t="s">
        <v>6</v>
      </c>
      <c r="H4" s="2"/>
      <c r="I4" s="2" t="s">
        <v>7</v>
      </c>
      <c r="J4" s="2"/>
      <c r="K4" s="2"/>
      <c r="L4" s="5" t="s">
        <v>8</v>
      </c>
      <c r="M4" s="5" t="s">
        <v>9</v>
      </c>
    </row>
    <row r="5" spans="1:22" ht="16.5" thickBot="1" x14ac:dyDescent="0.3">
      <c r="A5" s="38" t="s">
        <v>10</v>
      </c>
      <c r="B5" s="39" t="s">
        <v>11</v>
      </c>
      <c r="C5" s="39" t="s">
        <v>12</v>
      </c>
      <c r="D5" s="39" t="s">
        <v>13</v>
      </c>
      <c r="E5" s="39" t="s">
        <v>14</v>
      </c>
      <c r="F5" s="39" t="s">
        <v>14</v>
      </c>
      <c r="G5" s="40" t="s">
        <v>15</v>
      </c>
      <c r="H5" s="2"/>
      <c r="I5" s="2" t="s">
        <v>16</v>
      </c>
      <c r="J5" s="2"/>
      <c r="K5" s="2"/>
      <c r="L5" s="5" t="s">
        <v>17</v>
      </c>
      <c r="M5" s="5" t="s">
        <v>18</v>
      </c>
      <c r="P5" s="54"/>
      <c r="Q5" s="54"/>
      <c r="R5" s="54"/>
      <c r="S5" s="54"/>
      <c r="T5" s="54"/>
      <c r="U5" s="54"/>
      <c r="V5" s="54"/>
    </row>
    <row r="6" spans="1:22" ht="16.5" thickTop="1" x14ac:dyDescent="0.25">
      <c r="A6" s="11" t="s">
        <v>19</v>
      </c>
      <c r="B6" s="9" t="s">
        <v>42</v>
      </c>
      <c r="C6" s="9" t="s">
        <v>20</v>
      </c>
      <c r="D6" s="9">
        <v>2</v>
      </c>
      <c r="E6" s="9">
        <v>9</v>
      </c>
      <c r="F6" s="9">
        <v>4.3</v>
      </c>
      <c r="G6" s="16">
        <v>4.3</v>
      </c>
      <c r="H6" s="2"/>
      <c r="I6" s="5" t="s">
        <v>19</v>
      </c>
      <c r="J6" s="18">
        <v>3</v>
      </c>
      <c r="K6" s="2"/>
      <c r="L6" s="5">
        <v>4</v>
      </c>
      <c r="M6" s="5">
        <f>D6-M$12</f>
        <v>0.60000000000000009</v>
      </c>
      <c r="P6" s="11" t="s">
        <v>19</v>
      </c>
      <c r="Q6" s="9" t="s">
        <v>42</v>
      </c>
      <c r="R6" s="9" t="s">
        <v>20</v>
      </c>
      <c r="S6" s="9">
        <v>2</v>
      </c>
      <c r="T6" s="9">
        <v>9</v>
      </c>
      <c r="U6" s="9">
        <v>4.3</v>
      </c>
      <c r="V6" s="16">
        <v>4.3</v>
      </c>
    </row>
    <row r="7" spans="1:22" ht="16.5" thickBot="1" x14ac:dyDescent="0.3">
      <c r="A7" s="11" t="s">
        <v>21</v>
      </c>
      <c r="B7" s="9" t="s">
        <v>22</v>
      </c>
      <c r="C7" s="9" t="s">
        <v>20</v>
      </c>
      <c r="D7" s="9">
        <v>2</v>
      </c>
      <c r="E7" s="9">
        <v>9</v>
      </c>
      <c r="F7" s="9">
        <v>5.4</v>
      </c>
      <c r="G7" s="16">
        <v>2.7</v>
      </c>
      <c r="H7" s="2"/>
      <c r="I7" s="5" t="s">
        <v>26</v>
      </c>
      <c r="J7" s="51">
        <v>7</v>
      </c>
      <c r="K7" s="2"/>
      <c r="L7" s="5">
        <v>-2</v>
      </c>
      <c r="M7" s="5">
        <f>D9-M$12</f>
        <v>-0.39999999999999991</v>
      </c>
      <c r="P7" s="55" t="s">
        <v>26</v>
      </c>
      <c r="Q7" s="52" t="s">
        <v>24</v>
      </c>
      <c r="R7" s="52" t="s">
        <v>25</v>
      </c>
      <c r="S7" s="52">
        <v>1</v>
      </c>
      <c r="T7" s="52">
        <v>9</v>
      </c>
      <c r="U7" s="52">
        <v>4.4000000000000004</v>
      </c>
      <c r="V7" s="56">
        <v>2.2000000000000002</v>
      </c>
    </row>
    <row r="8" spans="1:22" ht="16.5" thickTop="1" x14ac:dyDescent="0.25">
      <c r="A8" s="11" t="s">
        <v>23</v>
      </c>
      <c r="B8" s="9" t="s">
        <v>24</v>
      </c>
      <c r="C8" s="9" t="s">
        <v>25</v>
      </c>
      <c r="D8" s="9">
        <v>1</v>
      </c>
      <c r="E8" s="9">
        <v>9</v>
      </c>
      <c r="F8" s="9">
        <v>5</v>
      </c>
      <c r="G8" s="16">
        <v>2.5</v>
      </c>
      <c r="H8" s="2"/>
      <c r="I8" s="48"/>
      <c r="J8" s="50"/>
      <c r="K8" s="2"/>
      <c r="L8" s="5"/>
      <c r="M8" s="5"/>
    </row>
    <row r="9" spans="1:22" ht="15.75" x14ac:dyDescent="0.25">
      <c r="A9" s="11" t="s">
        <v>26</v>
      </c>
      <c r="B9" s="9" t="s">
        <v>24</v>
      </c>
      <c r="C9" s="9" t="s">
        <v>25</v>
      </c>
      <c r="D9" s="9">
        <v>1</v>
      </c>
      <c r="E9" s="9">
        <v>9</v>
      </c>
      <c r="F9" s="9">
        <v>4.4000000000000004</v>
      </c>
      <c r="G9" s="16">
        <v>2.2000000000000002</v>
      </c>
      <c r="H9" s="2"/>
      <c r="K9" s="2"/>
    </row>
    <row r="10" spans="1:22" ht="16.5" thickBot="1" x14ac:dyDescent="0.3">
      <c r="A10" s="13" t="s">
        <v>27</v>
      </c>
      <c r="B10" s="14" t="s">
        <v>42</v>
      </c>
      <c r="C10" s="14" t="s">
        <v>28</v>
      </c>
      <c r="D10" s="14">
        <v>5</v>
      </c>
      <c r="E10" s="52">
        <v>9</v>
      </c>
      <c r="F10" s="14">
        <v>4.5</v>
      </c>
      <c r="G10" s="17">
        <v>4.5</v>
      </c>
      <c r="H10" s="2"/>
      <c r="I10" s="48"/>
      <c r="J10" s="49"/>
      <c r="K10" s="2"/>
      <c r="L10" s="5"/>
      <c r="M10" s="5"/>
    </row>
    <row r="11" spans="1:22" ht="16.5" thickTop="1" x14ac:dyDescent="0.25">
      <c r="A11" s="5"/>
      <c r="B11" s="5"/>
      <c r="C11" s="5"/>
      <c r="D11" s="5"/>
      <c r="E11" s="5"/>
      <c r="F11" s="5"/>
      <c r="G11" s="5"/>
      <c r="H11" s="2"/>
      <c r="I11" s="2"/>
      <c r="J11" s="2"/>
      <c r="K11" s="2"/>
      <c r="L11" s="12" t="s">
        <v>29</v>
      </c>
      <c r="M11" s="15" t="s">
        <v>29</v>
      </c>
    </row>
    <row r="12" spans="1:22" ht="16.5" thickBot="1" x14ac:dyDescent="0.3">
      <c r="A12" s="5"/>
      <c r="B12" s="5"/>
      <c r="C12" s="5"/>
      <c r="D12" s="5"/>
      <c r="E12" s="5"/>
      <c r="F12" s="5"/>
      <c r="G12" s="5"/>
      <c r="H12" s="2"/>
      <c r="I12" s="2"/>
      <c r="J12" s="2"/>
      <c r="K12" s="2"/>
      <c r="L12" s="13">
        <v>5</v>
      </c>
      <c r="M12" s="17">
        <v>1.4</v>
      </c>
    </row>
    <row r="13" spans="1:22" ht="17.25" thickTop="1" thickBot="1" x14ac:dyDescent="0.3">
      <c r="A13" s="6" t="s">
        <v>30</v>
      </c>
      <c r="B13" s="5"/>
      <c r="C13" s="5"/>
      <c r="D13" s="5"/>
      <c r="E13" s="5"/>
      <c r="F13" s="5"/>
      <c r="G13" s="5"/>
      <c r="H13" s="2"/>
      <c r="I13" s="2"/>
      <c r="J13" s="2"/>
      <c r="K13" s="2"/>
      <c r="L13" s="2"/>
      <c r="M13" s="1"/>
    </row>
    <row r="14" spans="1:22" ht="17.25" thickTop="1" thickBot="1" x14ac:dyDescent="0.3">
      <c r="A14" s="8">
        <f>SUMPRODUCT(J6:J7,V6:V7)/100</f>
        <v>0.28300000000000003</v>
      </c>
      <c r="B14" s="5"/>
      <c r="C14" s="5"/>
      <c r="D14" s="5"/>
      <c r="E14" s="5"/>
      <c r="F14" s="5"/>
      <c r="G14" s="5"/>
      <c r="H14" s="2"/>
      <c r="I14" s="2"/>
      <c r="J14" s="2"/>
      <c r="K14" s="2"/>
      <c r="L14" s="2"/>
      <c r="M14" s="1"/>
    </row>
    <row r="15" spans="1:22" ht="17.25" thickTop="1" thickBot="1" x14ac:dyDescent="0.3">
      <c r="A15" s="5"/>
      <c r="B15" s="5"/>
      <c r="C15" s="5"/>
      <c r="D15" s="5"/>
      <c r="E15" s="5"/>
      <c r="F15" s="5"/>
      <c r="G15" s="5"/>
      <c r="H15" s="2"/>
      <c r="I15" s="2"/>
      <c r="J15" s="2"/>
      <c r="K15" s="2"/>
      <c r="L15" s="2"/>
      <c r="M15" s="1"/>
    </row>
    <row r="16" spans="1:22" ht="16.5" thickTop="1" x14ac:dyDescent="0.25">
      <c r="A16" s="34" t="s">
        <v>31</v>
      </c>
      <c r="B16" s="20"/>
      <c r="C16" s="20"/>
      <c r="D16" s="21"/>
      <c r="E16" s="21"/>
      <c r="F16" s="21"/>
      <c r="G16" s="21"/>
      <c r="H16" s="22"/>
      <c r="I16" s="22"/>
      <c r="J16" s="23"/>
      <c r="K16" s="2"/>
      <c r="L16" s="2"/>
      <c r="M16" s="1"/>
    </row>
    <row r="17" spans="1:12" ht="15.75" x14ac:dyDescent="0.25">
      <c r="A17" s="29">
        <f>SUM(J6:J7)</f>
        <v>10</v>
      </c>
      <c r="B17" s="9" t="s">
        <v>32</v>
      </c>
      <c r="C17" s="9">
        <v>10</v>
      </c>
      <c r="D17" s="10" t="s">
        <v>33</v>
      </c>
      <c r="E17" s="10"/>
      <c r="F17" s="10"/>
      <c r="G17" s="10"/>
      <c r="H17" s="7"/>
      <c r="I17" s="7"/>
      <c r="J17" s="24"/>
      <c r="K17" s="2"/>
      <c r="L17" s="2"/>
    </row>
    <row r="18" spans="1:12" ht="15.75" x14ac:dyDescent="0.25">
      <c r="A18" s="29">
        <f>J7</f>
        <v>7</v>
      </c>
      <c r="B18" s="9" t="s">
        <v>34</v>
      </c>
      <c r="C18" s="9">
        <v>4</v>
      </c>
      <c r="D18" s="10" t="s">
        <v>35</v>
      </c>
      <c r="E18" s="10"/>
      <c r="F18" s="10"/>
      <c r="G18" s="10"/>
      <c r="H18" s="7"/>
      <c r="I18" s="7"/>
      <c r="J18" s="24"/>
      <c r="K18" s="2"/>
      <c r="L18" s="2"/>
    </row>
    <row r="19" spans="1:12" ht="15.75" x14ac:dyDescent="0.25">
      <c r="A19" s="29">
        <f>SUMPRODUCT(M6:M7,J6:J7)</f>
        <v>-0.99999999999999911</v>
      </c>
      <c r="B19" s="9" t="s">
        <v>32</v>
      </c>
      <c r="C19" s="9">
        <v>0</v>
      </c>
      <c r="D19" s="10" t="s">
        <v>36</v>
      </c>
      <c r="E19" s="10"/>
      <c r="F19" s="10"/>
      <c r="G19" s="10"/>
      <c r="H19" s="7"/>
      <c r="I19" s="7"/>
      <c r="J19" s="24"/>
      <c r="K19" s="2"/>
      <c r="L19" s="2"/>
    </row>
    <row r="20" spans="1:12" ht="16.5" thickBot="1" x14ac:dyDescent="0.3">
      <c r="A20" s="30">
        <f>SUMPRODUCT(L6:L7,J6:J7)</f>
        <v>-2</v>
      </c>
      <c r="B20" s="25" t="s">
        <v>32</v>
      </c>
      <c r="C20" s="25">
        <v>0</v>
      </c>
      <c r="D20" s="26" t="s">
        <v>37</v>
      </c>
      <c r="E20" s="26"/>
      <c r="F20" s="26"/>
      <c r="G20" s="26"/>
      <c r="H20" s="27"/>
      <c r="I20" s="27"/>
      <c r="J20" s="28"/>
      <c r="K20" s="41"/>
      <c r="L20" s="2"/>
    </row>
    <row r="21" spans="1:12" ht="17.25" thickTop="1" thickBot="1" x14ac:dyDescent="0.3">
      <c r="A21" s="47">
        <f>J6</f>
        <v>3</v>
      </c>
      <c r="B21" s="46" t="s">
        <v>32</v>
      </c>
      <c r="C21" s="46">
        <v>3</v>
      </c>
      <c r="D21" s="45" t="s">
        <v>41</v>
      </c>
      <c r="E21" s="44"/>
      <c r="F21" s="44"/>
      <c r="G21" s="44"/>
      <c r="H21" s="43"/>
      <c r="I21" s="43"/>
      <c r="J21" s="43"/>
      <c r="K21" s="42"/>
      <c r="L21" s="2"/>
    </row>
    <row r="22" spans="1:12" ht="16.5" thickTop="1" x14ac:dyDescent="0.25">
      <c r="A22" s="19"/>
      <c r="B22" s="5"/>
      <c r="C22" s="5"/>
      <c r="D22" s="6"/>
      <c r="E22" s="6"/>
      <c r="F22" s="6"/>
      <c r="G22" s="6"/>
      <c r="H22" s="2"/>
      <c r="I22" s="2"/>
      <c r="J22" s="2"/>
      <c r="K22" s="2"/>
      <c r="L22" s="2"/>
    </row>
    <row r="23" spans="1:12" ht="16.5" thickBot="1" x14ac:dyDescent="0.3">
      <c r="D23" s="6"/>
      <c r="E23" s="6"/>
      <c r="F23" s="6"/>
      <c r="G23" s="6"/>
      <c r="H23" s="2"/>
      <c r="I23" s="2"/>
      <c r="J23" s="2"/>
      <c r="K23" s="2"/>
      <c r="L23" s="2"/>
    </row>
    <row r="24" spans="1:12" ht="17.25" thickTop="1" thickBot="1" x14ac:dyDescent="0.3">
      <c r="A24" s="31"/>
      <c r="B24" s="2" t="s">
        <v>38</v>
      </c>
      <c r="C24" s="5"/>
      <c r="D24" s="6"/>
      <c r="E24" s="6"/>
      <c r="F24" s="6"/>
      <c r="G24" s="6"/>
      <c r="H24" s="2"/>
      <c r="I24" s="2"/>
      <c r="J24" s="2"/>
      <c r="K24" s="2"/>
      <c r="L24" s="2"/>
    </row>
    <row r="25" spans="1:12" ht="17.25" thickTop="1" thickBot="1" x14ac:dyDescent="0.3">
      <c r="A25" s="1"/>
      <c r="B25" s="2"/>
      <c r="C25" s="5"/>
      <c r="D25" s="6"/>
      <c r="E25" s="6"/>
      <c r="F25" s="6"/>
      <c r="G25" s="6"/>
      <c r="H25" s="2"/>
      <c r="I25" s="2"/>
      <c r="J25" s="2"/>
      <c r="K25" s="2"/>
      <c r="L25" s="2"/>
    </row>
    <row r="26" spans="1:12" ht="17.25" thickTop="1" thickBot="1" x14ac:dyDescent="0.3">
      <c r="A26" s="32"/>
      <c r="B26" s="2" t="s">
        <v>39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7.25" thickTop="1" thickBot="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7.25" thickTop="1" thickBot="1" x14ac:dyDescent="0.3">
      <c r="A28" s="33"/>
      <c r="B28" s="2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7.25" thickTop="1" thickBot="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7.25" thickTop="1" thickBot="1" x14ac:dyDescent="0.3">
      <c r="A30" s="8"/>
      <c r="B30" s="2" t="s">
        <v>40</v>
      </c>
      <c r="C30" s="2"/>
    </row>
    <row r="31" spans="1:1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7925-98AA-4114-AF96-3CA7A22F913F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5.85546875" bestFit="1" customWidth="1"/>
    <col min="4" max="4" width="14.42578125" bestFit="1" customWidth="1"/>
    <col min="5" max="5" width="13.5703125" bestFit="1" customWidth="1"/>
    <col min="6" max="6" width="14.85546875" bestFit="1" customWidth="1"/>
    <col min="7" max="7" width="17.5703125" bestFit="1" customWidth="1"/>
  </cols>
  <sheetData>
    <row r="1" spans="1:5" x14ac:dyDescent="0.25">
      <c r="A1" s="62" t="s">
        <v>70</v>
      </c>
    </row>
    <row r="2" spans="1:5" x14ac:dyDescent="0.25">
      <c r="A2" s="62" t="s">
        <v>99</v>
      </c>
    </row>
    <row r="3" spans="1:5" x14ac:dyDescent="0.25">
      <c r="A3" s="62" t="s">
        <v>110</v>
      </c>
    </row>
    <row r="4" spans="1:5" x14ac:dyDescent="0.25">
      <c r="A4" s="62" t="s">
        <v>73</v>
      </c>
    </row>
    <row r="5" spans="1:5" x14ac:dyDescent="0.25">
      <c r="A5" s="62" t="s">
        <v>74</v>
      </c>
    </row>
    <row r="6" spans="1:5" x14ac:dyDescent="0.25">
      <c r="A6" s="62"/>
      <c r="B6" t="s">
        <v>75</v>
      </c>
    </row>
    <row r="7" spans="1:5" x14ac:dyDescent="0.25">
      <c r="A7" s="62"/>
      <c r="B7" t="s">
        <v>76</v>
      </c>
    </row>
    <row r="8" spans="1:5" x14ac:dyDescent="0.25">
      <c r="A8" s="62"/>
      <c r="B8" t="s">
        <v>77</v>
      </c>
    </row>
    <row r="9" spans="1:5" x14ac:dyDescent="0.25">
      <c r="A9" s="62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4" spans="1:5" ht="15.75" thickBot="1" x14ac:dyDescent="0.3">
      <c r="A14" t="s">
        <v>81</v>
      </c>
    </row>
    <row r="15" spans="1:5" ht="15.75" thickBot="1" x14ac:dyDescent="0.3">
      <c r="B15" s="67" t="s">
        <v>47</v>
      </c>
      <c r="C15" s="67" t="s">
        <v>48</v>
      </c>
      <c r="D15" s="67" t="s">
        <v>82</v>
      </c>
      <c r="E15" s="67" t="s">
        <v>83</v>
      </c>
    </row>
    <row r="16" spans="1:5" ht="15.75" thickBot="1" x14ac:dyDescent="0.3">
      <c r="B16" s="64" t="s">
        <v>89</v>
      </c>
      <c r="C16" s="64" t="s">
        <v>30</v>
      </c>
      <c r="D16" s="68">
        <v>0.30399999999999999</v>
      </c>
      <c r="E16" s="68">
        <v>0.28999999999999998</v>
      </c>
    </row>
    <row r="19" spans="1:7" ht="15.75" thickBot="1" x14ac:dyDescent="0.3">
      <c r="A19" t="s">
        <v>46</v>
      </c>
    </row>
    <row r="20" spans="1:7" ht="15.75" thickBot="1" x14ac:dyDescent="0.3">
      <c r="B20" s="67" t="s">
        <v>47</v>
      </c>
      <c r="C20" s="67" t="s">
        <v>48</v>
      </c>
      <c r="D20" s="67" t="s">
        <v>82</v>
      </c>
      <c r="E20" s="67" t="s">
        <v>83</v>
      </c>
      <c r="F20" s="67" t="s">
        <v>84</v>
      </c>
    </row>
    <row r="21" spans="1:7" x14ac:dyDescent="0.25">
      <c r="B21" s="63" t="s">
        <v>63</v>
      </c>
      <c r="C21" s="63" t="s">
        <v>19</v>
      </c>
      <c r="D21" s="69">
        <v>4</v>
      </c>
      <c r="E21" s="69">
        <v>3.333333333333333</v>
      </c>
      <c r="F21" s="63" t="s">
        <v>90</v>
      </c>
    </row>
    <row r="22" spans="1:7" ht="15.75" thickBot="1" x14ac:dyDescent="0.3">
      <c r="B22" s="64" t="s">
        <v>64</v>
      </c>
      <c r="C22" s="64" t="s">
        <v>26</v>
      </c>
      <c r="D22" s="68">
        <v>6</v>
      </c>
      <c r="E22" s="68">
        <v>6.666666666666667</v>
      </c>
      <c r="F22" s="64" t="s">
        <v>90</v>
      </c>
    </row>
    <row r="25" spans="1:7" ht="15.75" thickBot="1" x14ac:dyDescent="0.3">
      <c r="A25" t="s">
        <v>58</v>
      </c>
    </row>
    <row r="26" spans="1:7" ht="15.75" thickBot="1" x14ac:dyDescent="0.3">
      <c r="B26" s="67" t="s">
        <v>47</v>
      </c>
      <c r="C26" s="67" t="s">
        <v>48</v>
      </c>
      <c r="D26" s="67" t="s">
        <v>85</v>
      </c>
      <c r="E26" s="67" t="s">
        <v>86</v>
      </c>
      <c r="F26" s="67" t="s">
        <v>87</v>
      </c>
      <c r="G26" s="67" t="s">
        <v>88</v>
      </c>
    </row>
    <row r="27" spans="1:7" x14ac:dyDescent="0.25">
      <c r="B27" s="63" t="s">
        <v>65</v>
      </c>
      <c r="C27" s="63" t="s">
        <v>31</v>
      </c>
      <c r="D27" s="69">
        <v>10</v>
      </c>
      <c r="E27" s="63" t="s">
        <v>91</v>
      </c>
      <c r="F27" s="63" t="s">
        <v>92</v>
      </c>
      <c r="G27" s="63">
        <v>0</v>
      </c>
    </row>
    <row r="28" spans="1:7" x14ac:dyDescent="0.25">
      <c r="B28" s="63" t="s">
        <v>66</v>
      </c>
      <c r="C28" s="63" t="s">
        <v>31</v>
      </c>
      <c r="D28" s="69">
        <v>6.666666666666667</v>
      </c>
      <c r="E28" s="63" t="s">
        <v>93</v>
      </c>
      <c r="F28" s="63" t="s">
        <v>94</v>
      </c>
      <c r="G28" s="69">
        <v>2.666666666666667</v>
      </c>
    </row>
    <row r="29" spans="1:7" x14ac:dyDescent="0.25">
      <c r="B29" s="63" t="s">
        <v>67</v>
      </c>
      <c r="C29" s="63" t="s">
        <v>31</v>
      </c>
      <c r="D29" s="69">
        <v>-0.66666666666666607</v>
      </c>
      <c r="E29" s="63" t="s">
        <v>95</v>
      </c>
      <c r="F29" s="63" t="s">
        <v>94</v>
      </c>
      <c r="G29" s="63">
        <v>0.66666666666666607</v>
      </c>
    </row>
    <row r="30" spans="1:7" x14ac:dyDescent="0.25">
      <c r="B30" s="63" t="s">
        <v>68</v>
      </c>
      <c r="C30" s="63" t="s">
        <v>31</v>
      </c>
      <c r="D30" s="69">
        <v>-1.7763568394002505E-15</v>
      </c>
      <c r="E30" s="63" t="s">
        <v>96</v>
      </c>
      <c r="F30" s="63" t="s">
        <v>92</v>
      </c>
      <c r="G30" s="63">
        <v>0</v>
      </c>
    </row>
    <row r="31" spans="1:7" ht="15.75" thickBot="1" x14ac:dyDescent="0.3">
      <c r="B31" s="64" t="s">
        <v>69</v>
      </c>
      <c r="C31" s="64" t="s">
        <v>31</v>
      </c>
      <c r="D31" s="68">
        <v>3.333333333333333</v>
      </c>
      <c r="E31" s="64" t="s">
        <v>97</v>
      </c>
      <c r="F31" s="64" t="s">
        <v>94</v>
      </c>
      <c r="G31" s="64">
        <v>0.66666666666666696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Relatório de Sensibilidade A</vt:lpstr>
      <vt:lpstr>A</vt:lpstr>
      <vt:lpstr>Relatório de Sensibilidade B</vt:lpstr>
      <vt:lpstr>B</vt:lpstr>
      <vt:lpstr>Relatório de Sensibilidade B2</vt:lpstr>
      <vt:lpstr>B2</vt:lpstr>
      <vt:lpstr>Relatório de Respostas C</vt:lpstr>
      <vt:lpstr>C</vt:lpstr>
      <vt:lpstr>Relatório de Respostas C2</vt:lpstr>
      <vt:lpstr>C2</vt:lpstr>
      <vt:lpstr>Relatório de Respostas C3</vt:lpstr>
      <vt:lpstr>C3</vt:lpstr>
      <vt:lpstr>Relatório de Respostas C4</vt:lpstr>
      <vt:lpstr>C4</vt:lpstr>
      <vt:lpstr>Relatório de Respostas C5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2022-02-19T18:06:19Z</dcterms:created>
  <dcterms:modified xsi:type="dcterms:W3CDTF">2022-02-21T14:00:43Z</dcterms:modified>
</cp:coreProperties>
</file>