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 3416\ST-23\"/>
    </mc:Choice>
  </mc:AlternateContent>
  <xr:revisionPtr revIDLastSave="0" documentId="13_ncr:1_{DF97C7A1-8296-4974-B5E7-CC42CD11DE30}" xr6:coauthVersionLast="45" xr6:coauthVersionMax="45" xr10:uidLastSave="{00000000-0000-0000-0000-000000000000}"/>
  <bookViews>
    <workbookView xWindow="-108" yWindow="-108" windowWidth="23256" windowHeight="13176" xr2:uid="{54E2048A-4415-4651-99B5-0EF0CC87E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4" i="1"/>
  <c r="C42" i="1"/>
  <c r="C49" i="1" s="1"/>
  <c r="C47" i="1"/>
  <c r="C46" i="1"/>
  <c r="C45" i="1"/>
  <c r="C44" i="1"/>
  <c r="C43" i="1"/>
  <c r="C36" i="1"/>
  <c r="C37" i="1"/>
  <c r="C38" i="1" s="1"/>
  <c r="C29" i="1"/>
  <c r="C30" i="1" l="1"/>
  <c r="E29" i="1" s="1"/>
  <c r="D11" i="1"/>
  <c r="C28" i="1" s="1"/>
  <c r="E27" i="1" s="1"/>
  <c r="E31" i="1" s="1"/>
  <c r="D12" i="1"/>
  <c r="E12" i="1" s="1"/>
  <c r="E4" i="1"/>
  <c r="F4" i="1" s="1"/>
  <c r="G3" i="1" s="1"/>
  <c r="E3" i="1"/>
  <c r="F3" i="1" s="1"/>
  <c r="C48" i="1" l="1"/>
  <c r="E11" i="1"/>
</calcChain>
</file>

<file path=xl/sharedStrings.xml><?xml version="1.0" encoding="utf-8"?>
<sst xmlns="http://schemas.openxmlformats.org/spreadsheetml/2006/main" count="68" uniqueCount="65">
  <si>
    <t>Parts</t>
  </si>
  <si>
    <t>Angle in radians</t>
  </si>
  <si>
    <t>Tension for a single rope (N)</t>
  </si>
  <si>
    <t>Angle from ground</t>
  </si>
  <si>
    <t>Maximum Vertical distance</t>
  </si>
  <si>
    <t>Horizontal distance</t>
  </si>
  <si>
    <t>Distance (m)</t>
  </si>
  <si>
    <t>Pulley
(at fixed part of rope holder)</t>
  </si>
  <si>
    <t>Reaction force (Fr)</t>
  </si>
  <si>
    <t>2T</t>
  </si>
  <si>
    <t>Wheel with lubes</t>
  </si>
  <si>
    <t>Friction force</t>
  </si>
  <si>
    <t>Torque needed to generate by motor (Nm)</t>
  </si>
  <si>
    <t xml:space="preserve">Torque needed to generate by motor (Nm)
Rope drum: 50cm diameter
</t>
  </si>
  <si>
    <t>Wheel shaft (no gear)</t>
  </si>
  <si>
    <t>SFD is inversely symetrical at the center line.</t>
  </si>
  <si>
    <t>BMD is symetrical at the center line.</t>
  </si>
  <si>
    <t>A= Left pillow block, B = Right pillow block</t>
  </si>
  <si>
    <t>Force A (N)</t>
  </si>
  <si>
    <t>Force B (N)</t>
  </si>
  <si>
    <t>Trolley from side view
Vertical force only</t>
  </si>
  <si>
    <t xml:space="preserve">Friction force </t>
  </si>
  <si>
    <t>Load for left wheels (only concrete block) (N)</t>
  </si>
  <si>
    <t>Load for right wheels (only concrete block) (N)</t>
  </si>
  <si>
    <t>Friction coefficent (static friction only)
Material: Mild steel</t>
  </si>
  <si>
    <t>Gear connected to motor
S45C steel</t>
  </si>
  <si>
    <t>Biggest wheel radius (m)</t>
  </si>
  <si>
    <t>Smallest wheel radius (m)</t>
  </si>
  <si>
    <t>Radius (m)</t>
  </si>
  <si>
    <t>For left wheels</t>
  </si>
  <si>
    <t>For right wheels</t>
  </si>
  <si>
    <t xml:space="preserve">Total torque: </t>
  </si>
  <si>
    <t>Gear and wheel radius are the same.</t>
  </si>
  <si>
    <t>Assuming that it rotates at 1 rad/s</t>
  </si>
  <si>
    <t xml:space="preserve">Fastener </t>
  </si>
  <si>
    <t>Wheel Rope (for 2.4 Tonne load)</t>
  </si>
  <si>
    <t xml:space="preserve">Shaft at Male Gear </t>
  </si>
  <si>
    <t>(assumed it is a simply supported beam)</t>
  </si>
  <si>
    <t>Torque (from motor), Nm</t>
  </si>
  <si>
    <t>Distance between bearing and motor, m</t>
  </si>
  <si>
    <t>Reaction by bearing, N</t>
  </si>
  <si>
    <t>Reaction By motor (vertical), N</t>
  </si>
  <si>
    <t>Reaction By motor (horizontal), N</t>
  </si>
  <si>
    <t>Axial Force (assumed value), N</t>
  </si>
  <si>
    <t>Radius of screw, m</t>
  </si>
  <si>
    <t>Cross sectional area, m^2</t>
  </si>
  <si>
    <t>2nd moment of Area, m^4</t>
  </si>
  <si>
    <t>Torque</t>
  </si>
  <si>
    <t>Screw Length, m</t>
  </si>
  <si>
    <t>Centroid of semi circle = Y bar</t>
  </si>
  <si>
    <t>Q</t>
  </si>
  <si>
    <t>B</t>
  </si>
  <si>
    <t>Max Shear Force per screw, N</t>
  </si>
  <si>
    <t>Max Shear Stress per screw, N</t>
  </si>
  <si>
    <t>Bearing</t>
  </si>
  <si>
    <t xml:space="preserve">Assuming all horizontal and vertical forces </t>
  </si>
  <si>
    <t>are Radial Loads</t>
  </si>
  <si>
    <t>F vertical, N</t>
  </si>
  <si>
    <t>F horizontal, N</t>
  </si>
  <si>
    <t xml:space="preserve">radius of shaft , m </t>
  </si>
  <si>
    <t>F tangential, N</t>
  </si>
  <si>
    <t>(Add another bearing)</t>
  </si>
  <si>
    <t xml:space="preserve">Change this bearing to the bearing </t>
  </si>
  <si>
    <t>at the pulley</t>
  </si>
  <si>
    <t>Torque only, no need internal shear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</si>
</sst>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BFE-1F71-450B-A293-F590D0A3A936}">
  <dimension ref="A1:G197"/>
  <sheetViews>
    <sheetView tabSelected="1" topLeftCell="A28" workbookViewId="0">
      <selection activeCell="A47" sqref="A47"/>
    </sheetView>
  </sheetViews>
  <sheetFormatPr defaultRowHeight="14.4" x14ac:dyDescent="0.3"/>
  <cols>
    <col min="1" max="1" width="35.109375" style="4" bestFit="1" customWidth="1"/>
    <col min="2" max="2" width="38.6640625" bestFit="1" customWidth="1"/>
    <col min="3" max="3" width="32.6640625" bestFit="1" customWidth="1"/>
    <col min="4" max="4" width="17.21875" customWidth="1"/>
    <col min="5" max="5" width="38.109375" customWidth="1"/>
    <col min="6" max="6" width="28.88671875" bestFit="1" customWidth="1"/>
    <col min="7" max="7" width="31.5546875" bestFit="1" customWidth="1"/>
  </cols>
  <sheetData>
    <row r="1" spans="1:7" x14ac:dyDescent="0.3">
      <c r="A1" s="4" t="s">
        <v>0</v>
      </c>
    </row>
    <row r="2" spans="1:7" s="1" customFormat="1" ht="57.6" x14ac:dyDescent="0.3">
      <c r="A2" s="5" t="s">
        <v>35</v>
      </c>
      <c r="C2" s="2" t="s">
        <v>6</v>
      </c>
      <c r="D2" s="2" t="s">
        <v>3</v>
      </c>
      <c r="E2" s="1" t="s">
        <v>1</v>
      </c>
      <c r="F2" s="2" t="s">
        <v>2</v>
      </c>
      <c r="G2" s="2" t="s">
        <v>13</v>
      </c>
    </row>
    <row r="3" spans="1:7" x14ac:dyDescent="0.3">
      <c r="B3" t="s">
        <v>4</v>
      </c>
      <c r="C3">
        <v>52</v>
      </c>
      <c r="D3">
        <v>88.76</v>
      </c>
      <c r="E3">
        <f>D3*PI()/180</f>
        <v>1.5491542440701671</v>
      </c>
      <c r="F3">
        <f>2400*9.81/(4*SIN(E3))</f>
        <v>5887.378710654013</v>
      </c>
      <c r="G3">
        <f>F4*0.5</f>
        <v>3376.7181212090977</v>
      </c>
    </row>
    <row r="4" spans="1:7" x14ac:dyDescent="0.3">
      <c r="B4" t="s">
        <v>5</v>
      </c>
      <c r="C4">
        <v>1.125</v>
      </c>
      <c r="D4">
        <v>60.64</v>
      </c>
      <c r="E4">
        <f>D4*PI()/180</f>
        <v>1.0583676584093615</v>
      </c>
      <c r="F4">
        <f>2400*9.81/(4*SIN(E4))</f>
        <v>6753.4362424181954</v>
      </c>
    </row>
    <row r="5" spans="1:7" s="3" customFormat="1" x14ac:dyDescent="0.3">
      <c r="A5" s="6"/>
    </row>
    <row r="6" spans="1:7" s="1" customFormat="1" ht="28.8" x14ac:dyDescent="0.3">
      <c r="A6" s="7" t="s">
        <v>7</v>
      </c>
      <c r="C6" s="1" t="s">
        <v>8</v>
      </c>
    </row>
    <row r="7" spans="1:7" s="1" customFormat="1" x14ac:dyDescent="0.3">
      <c r="A7" s="5"/>
      <c r="C7" s="1" t="s">
        <v>9</v>
      </c>
    </row>
    <row r="8" spans="1:7" s="9" customFormat="1" x14ac:dyDescent="0.3">
      <c r="A8" s="8"/>
    </row>
    <row r="9" spans="1:7" s="1" customFormat="1" ht="28.8" x14ac:dyDescent="0.3">
      <c r="A9" s="5" t="s">
        <v>10</v>
      </c>
      <c r="D9" s="1" t="s">
        <v>21</v>
      </c>
      <c r="E9" s="2" t="s">
        <v>12</v>
      </c>
    </row>
    <row r="10" spans="1:7" s="1" customFormat="1" ht="28.8" x14ac:dyDescent="0.3">
      <c r="A10" s="5"/>
      <c r="B10" s="2" t="s">
        <v>24</v>
      </c>
      <c r="C10" s="1">
        <v>0.19</v>
      </c>
    </row>
    <row r="11" spans="1:7" s="1" customFormat="1" x14ac:dyDescent="0.3">
      <c r="A11" s="5"/>
      <c r="B11" s="1" t="s">
        <v>22</v>
      </c>
      <c r="C11" s="1">
        <v>7627.3349630000002</v>
      </c>
      <c r="D11" s="1">
        <f>C11*$C$10</f>
        <v>1449.1936429700002</v>
      </c>
      <c r="E11" s="1">
        <f>D11*$C$13</f>
        <v>507.2177750395</v>
      </c>
    </row>
    <row r="12" spans="1:7" s="1" customFormat="1" x14ac:dyDescent="0.3">
      <c r="A12" s="5"/>
      <c r="B12" s="1" t="s">
        <v>23</v>
      </c>
      <c r="C12" s="1">
        <v>4144.6650369999998</v>
      </c>
      <c r="D12" s="1">
        <f>C12*$C$10</f>
        <v>787.48635702999991</v>
      </c>
      <c r="E12" s="1">
        <f>D12*$C$13</f>
        <v>275.62022496049997</v>
      </c>
    </row>
    <row r="13" spans="1:7" s="1" customFormat="1" x14ac:dyDescent="0.3">
      <c r="A13" s="5"/>
      <c r="B13" s="1" t="s">
        <v>26</v>
      </c>
      <c r="C13" s="1">
        <v>0.35</v>
      </c>
    </row>
    <row r="14" spans="1:7" s="10" customFormat="1" x14ac:dyDescent="0.3">
      <c r="A14" s="5"/>
      <c r="B14" s="10" t="s">
        <v>27</v>
      </c>
      <c r="C14" s="10">
        <v>0.25</v>
      </c>
    </row>
    <row r="15" spans="1:7" s="9" customFormat="1" x14ac:dyDescent="0.3">
      <c r="A15" s="8"/>
    </row>
    <row r="16" spans="1:7" s="1" customFormat="1" ht="28.8" x14ac:dyDescent="0.3">
      <c r="A16" s="7" t="s">
        <v>20</v>
      </c>
      <c r="B16" s="1" t="s">
        <v>17</v>
      </c>
    </row>
    <row r="17" spans="1:6" s="1" customFormat="1" x14ac:dyDescent="0.3">
      <c r="A17" s="5"/>
      <c r="B17" s="1" t="s">
        <v>18</v>
      </c>
      <c r="C17" s="1">
        <v>7627.3349630000002</v>
      </c>
    </row>
    <row r="18" spans="1:6" s="1" customFormat="1" x14ac:dyDescent="0.3">
      <c r="A18" s="5"/>
      <c r="B18" s="1" t="s">
        <v>19</v>
      </c>
      <c r="C18" s="1">
        <v>4144.6650369999998</v>
      </c>
    </row>
    <row r="19" spans="1:6" s="1" customFormat="1" x14ac:dyDescent="0.3">
      <c r="A19" s="5"/>
    </row>
    <row r="20" spans="1:6" s="1" customFormat="1" x14ac:dyDescent="0.3">
      <c r="A20" s="5"/>
    </row>
    <row r="21" spans="1:6" s="9" customFormat="1" x14ac:dyDescent="0.3">
      <c r="A21" s="8"/>
    </row>
    <row r="22" spans="1:6" s="1" customFormat="1" x14ac:dyDescent="0.3">
      <c r="A22" s="5" t="s">
        <v>14</v>
      </c>
      <c r="B22" s="1" t="s">
        <v>15</v>
      </c>
    </row>
    <row r="23" spans="1:6" s="1" customFormat="1" x14ac:dyDescent="0.3">
      <c r="A23" s="5"/>
      <c r="B23" s="1" t="s">
        <v>16</v>
      </c>
    </row>
    <row r="24" spans="1:6" s="1" customFormat="1" x14ac:dyDescent="0.3">
      <c r="A24" s="5"/>
    </row>
    <row r="25" spans="1:6" s="9" customFormat="1" x14ac:dyDescent="0.3">
      <c r="A25" s="8"/>
    </row>
    <row r="26" spans="1:6" s="1" customFormat="1" ht="28.8" x14ac:dyDescent="0.3">
      <c r="A26" s="7" t="s">
        <v>25</v>
      </c>
      <c r="B26" s="1" t="s">
        <v>32</v>
      </c>
      <c r="E26" s="2" t="s">
        <v>12</v>
      </c>
      <c r="F26" s="1" t="s">
        <v>33</v>
      </c>
    </row>
    <row r="27" spans="1:6" s="1" customFormat="1" x14ac:dyDescent="0.3">
      <c r="A27" s="16" t="s">
        <v>29</v>
      </c>
      <c r="B27" s="1" t="s">
        <v>28</v>
      </c>
      <c r="C27" s="1">
        <v>0.35</v>
      </c>
      <c r="E27" s="1">
        <f>C28*C27</f>
        <v>1014.435550079</v>
      </c>
    </row>
    <row r="28" spans="1:6" s="1" customFormat="1" x14ac:dyDescent="0.3">
      <c r="A28" s="16"/>
      <c r="B28" s="1" t="s">
        <v>11</v>
      </c>
      <c r="C28" s="1">
        <f>D11*2</f>
        <v>2898.3872859400003</v>
      </c>
    </row>
    <row r="29" spans="1:6" s="1" customFormat="1" x14ac:dyDescent="0.3">
      <c r="A29" s="16" t="s">
        <v>30</v>
      </c>
      <c r="B29" s="1" t="s">
        <v>28</v>
      </c>
      <c r="C29" s="1">
        <f>C27</f>
        <v>0.35</v>
      </c>
      <c r="E29" s="1">
        <f>C29*C30</f>
        <v>551.24044992099994</v>
      </c>
    </row>
    <row r="30" spans="1:6" s="1" customFormat="1" x14ac:dyDescent="0.3">
      <c r="A30" s="16"/>
      <c r="B30" s="1" t="s">
        <v>11</v>
      </c>
      <c r="C30" s="1">
        <f>D12*2</f>
        <v>1574.9727140599998</v>
      </c>
    </row>
    <row r="31" spans="1:6" s="1" customFormat="1" x14ac:dyDescent="0.3">
      <c r="A31" s="5"/>
      <c r="D31" s="1" t="s">
        <v>31</v>
      </c>
      <c r="E31" s="1">
        <f>E27+E29</f>
        <v>1565.6759999999999</v>
      </c>
    </row>
    <row r="32" spans="1:6" s="9" customFormat="1" x14ac:dyDescent="0.3">
      <c r="A32" s="8"/>
    </row>
    <row r="33" spans="1:3" s="1" customFormat="1" x14ac:dyDescent="0.3">
      <c r="A33" s="12" t="s">
        <v>36</v>
      </c>
      <c r="B33" s="1" t="s">
        <v>43</v>
      </c>
      <c r="C33" s="11">
        <v>100</v>
      </c>
    </row>
    <row r="34" spans="1:3" s="1" customFormat="1" x14ac:dyDescent="0.3">
      <c r="A34" s="15" t="s">
        <v>37</v>
      </c>
      <c r="B34" s="1" t="s">
        <v>38</v>
      </c>
      <c r="C34" s="11">
        <v>4000</v>
      </c>
    </row>
    <row r="35" spans="1:3" s="1" customFormat="1" x14ac:dyDescent="0.3">
      <c r="A35" s="13"/>
      <c r="B35" s="1" t="s">
        <v>39</v>
      </c>
      <c r="C35" s="1">
        <v>0.17499999999999999</v>
      </c>
    </row>
    <row r="36" spans="1:3" s="1" customFormat="1" x14ac:dyDescent="0.3">
      <c r="A36" s="13" t="s">
        <v>61</v>
      </c>
      <c r="B36" s="1" t="s">
        <v>42</v>
      </c>
      <c r="C36" s="1">
        <f>C33</f>
        <v>100</v>
      </c>
    </row>
    <row r="37" spans="1:3" s="1" customFormat="1" x14ac:dyDescent="0.3">
      <c r="A37" s="5"/>
      <c r="B37" s="1" t="s">
        <v>41</v>
      </c>
      <c r="C37" s="1">
        <f>C34/C35</f>
        <v>22857.142857142859</v>
      </c>
    </row>
    <row r="38" spans="1:3" s="1" customFormat="1" x14ac:dyDescent="0.3">
      <c r="A38" s="5"/>
      <c r="B38" s="1" t="s">
        <v>40</v>
      </c>
      <c r="C38" s="1">
        <f>C37</f>
        <v>22857.142857142859</v>
      </c>
    </row>
    <row r="39" spans="1:3" s="9" customFormat="1" x14ac:dyDescent="0.3">
      <c r="A39" s="8"/>
    </row>
    <row r="40" spans="1:3" s="1" customFormat="1" x14ac:dyDescent="0.3">
      <c r="A40" s="14" t="s">
        <v>34</v>
      </c>
      <c r="B40" s="1" t="s">
        <v>44</v>
      </c>
      <c r="C40" s="1">
        <v>0.01</v>
      </c>
    </row>
    <row r="41" spans="1:3" s="1" customFormat="1" x14ac:dyDescent="0.3">
      <c r="A41" s="5"/>
      <c r="B41" s="1" t="s">
        <v>48</v>
      </c>
      <c r="C41" s="1">
        <v>0.06</v>
      </c>
    </row>
    <row r="42" spans="1:3" s="1" customFormat="1" x14ac:dyDescent="0.3">
      <c r="A42" s="5" t="s">
        <v>64</v>
      </c>
      <c r="B42" s="1" t="s">
        <v>52</v>
      </c>
      <c r="C42" s="1">
        <f>(E31/C29)/(2*4)</f>
        <v>559.16999999999996</v>
      </c>
    </row>
    <row r="43" spans="1:3" s="1" customFormat="1" x14ac:dyDescent="0.3">
      <c r="A43" s="5"/>
      <c r="B43" s="1" t="s">
        <v>45</v>
      </c>
      <c r="C43" s="1">
        <f>PI()*C40^2</f>
        <v>3.1415926535897931E-4</v>
      </c>
    </row>
    <row r="44" spans="1:3" s="1" customFormat="1" x14ac:dyDescent="0.3">
      <c r="A44" s="5"/>
      <c r="B44" s="1" t="s">
        <v>46</v>
      </c>
      <c r="C44" s="1">
        <f>PI()*(C40^4)/4</f>
        <v>7.8539816339744827E-9</v>
      </c>
    </row>
    <row r="45" spans="1:3" s="1" customFormat="1" x14ac:dyDescent="0.3">
      <c r="A45" s="5"/>
      <c r="B45" s="1" t="s">
        <v>49</v>
      </c>
      <c r="C45" s="1">
        <f>(4*C40)/(3*PI())</f>
        <v>4.2441318157838762E-3</v>
      </c>
    </row>
    <row r="46" spans="1:3" s="1" customFormat="1" x14ac:dyDescent="0.3">
      <c r="A46" s="5"/>
      <c r="B46" s="1" t="s">
        <v>50</v>
      </c>
      <c r="C46" s="1">
        <f>(C43/2)*C45</f>
        <v>6.6666666666666671E-7</v>
      </c>
    </row>
    <row r="47" spans="1:3" s="1" customFormat="1" x14ac:dyDescent="0.3">
      <c r="A47" s="5"/>
      <c r="B47" s="1" t="s">
        <v>51</v>
      </c>
      <c r="C47" s="1">
        <f xml:space="preserve"> C40</f>
        <v>0.01</v>
      </c>
    </row>
    <row r="48" spans="1:3" s="1" customFormat="1" x14ac:dyDescent="0.3">
      <c r="A48" s="5"/>
      <c r="B48" s="1" t="s">
        <v>47</v>
      </c>
      <c r="C48" s="1">
        <f>E31</f>
        <v>1565.6759999999999</v>
      </c>
    </row>
    <row r="49" spans="1:3" s="1" customFormat="1" x14ac:dyDescent="0.3">
      <c r="A49" s="5"/>
      <c r="B49" s="1" t="s">
        <v>53</v>
      </c>
      <c r="C49" s="1">
        <f>(C42*C46)/(C44*C47)</f>
        <v>4746382.3748637391</v>
      </c>
    </row>
    <row r="50" spans="1:3" s="9" customFormat="1" x14ac:dyDescent="0.3">
      <c r="A50" s="8"/>
    </row>
    <row r="51" spans="1:3" s="1" customFormat="1" x14ac:dyDescent="0.3">
      <c r="A51" s="14" t="s">
        <v>54</v>
      </c>
      <c r="B51" s="1" t="s">
        <v>59</v>
      </c>
      <c r="C51" s="1">
        <v>0.05</v>
      </c>
    </row>
    <row r="52" spans="1:3" s="1" customFormat="1" x14ac:dyDescent="0.3">
      <c r="A52" s="5"/>
      <c r="B52" s="1" t="s">
        <v>55</v>
      </c>
    </row>
    <row r="53" spans="1:3" s="1" customFormat="1" x14ac:dyDescent="0.3">
      <c r="A53" s="5" t="s">
        <v>62</v>
      </c>
      <c r="B53" s="1" t="s">
        <v>56</v>
      </c>
    </row>
    <row r="54" spans="1:3" s="1" customFormat="1" x14ac:dyDescent="0.3">
      <c r="A54" s="5" t="s">
        <v>63</v>
      </c>
      <c r="B54" s="1" t="s">
        <v>57</v>
      </c>
      <c r="C54" s="1">
        <f>C17</f>
        <v>7627.3349630000002</v>
      </c>
    </row>
    <row r="55" spans="1:3" s="1" customFormat="1" x14ac:dyDescent="0.3">
      <c r="A55" s="5"/>
      <c r="B55" s="1" t="s">
        <v>58</v>
      </c>
      <c r="C55" s="1">
        <f>E11/C51</f>
        <v>10144.355500789999</v>
      </c>
    </row>
    <row r="56" spans="1:3" s="1" customFormat="1" x14ac:dyDescent="0.3">
      <c r="A56" s="5"/>
      <c r="B56" s="1" t="s">
        <v>60</v>
      </c>
      <c r="C56" s="1">
        <v>0</v>
      </c>
    </row>
    <row r="57" spans="1:3" s="1" customFormat="1" x14ac:dyDescent="0.3">
      <c r="A57" s="5"/>
    </row>
    <row r="58" spans="1:3" s="1" customFormat="1" x14ac:dyDescent="0.3">
      <c r="A58" s="5"/>
    </row>
    <row r="59" spans="1:3" s="1" customFormat="1" x14ac:dyDescent="0.3">
      <c r="A59" s="5"/>
    </row>
    <row r="60" spans="1:3" s="1" customFormat="1" x14ac:dyDescent="0.3">
      <c r="A60" s="5"/>
    </row>
    <row r="61" spans="1:3" s="1" customFormat="1" x14ac:dyDescent="0.3">
      <c r="A61" s="5"/>
    </row>
    <row r="62" spans="1:3" s="1" customFormat="1" x14ac:dyDescent="0.3">
      <c r="A62" s="5"/>
    </row>
    <row r="63" spans="1:3" s="1" customFormat="1" x14ac:dyDescent="0.3">
      <c r="A63" s="5"/>
    </row>
    <row r="64" spans="1:3" s="1" customFormat="1" x14ac:dyDescent="0.3">
      <c r="A64" s="5"/>
    </row>
    <row r="65" spans="1:1" s="1" customFormat="1" x14ac:dyDescent="0.3">
      <c r="A65" s="5"/>
    </row>
    <row r="66" spans="1:1" s="1" customFormat="1" x14ac:dyDescent="0.3">
      <c r="A66" s="5"/>
    </row>
    <row r="67" spans="1:1" s="1" customFormat="1" x14ac:dyDescent="0.3">
      <c r="A67" s="5"/>
    </row>
    <row r="68" spans="1:1" s="1" customFormat="1" x14ac:dyDescent="0.3">
      <c r="A68" s="5"/>
    </row>
    <row r="69" spans="1:1" s="1" customFormat="1" x14ac:dyDescent="0.3">
      <c r="A69" s="5"/>
    </row>
    <row r="70" spans="1:1" s="1" customFormat="1" x14ac:dyDescent="0.3">
      <c r="A70" s="5"/>
    </row>
    <row r="71" spans="1:1" s="1" customFormat="1" x14ac:dyDescent="0.3">
      <c r="A71" s="5"/>
    </row>
    <row r="72" spans="1:1" s="1" customFormat="1" x14ac:dyDescent="0.3">
      <c r="A72" s="5"/>
    </row>
    <row r="73" spans="1:1" s="1" customFormat="1" x14ac:dyDescent="0.3">
      <c r="A73" s="5"/>
    </row>
    <row r="74" spans="1:1" s="1" customFormat="1" x14ac:dyDescent="0.3">
      <c r="A74" s="5"/>
    </row>
    <row r="75" spans="1:1" s="1" customFormat="1" x14ac:dyDescent="0.3">
      <c r="A75" s="5"/>
    </row>
    <row r="76" spans="1:1" s="1" customFormat="1" x14ac:dyDescent="0.3">
      <c r="A76" s="5"/>
    </row>
    <row r="77" spans="1:1" s="1" customFormat="1" x14ac:dyDescent="0.3">
      <c r="A77" s="5"/>
    </row>
    <row r="78" spans="1:1" s="1" customFormat="1" x14ac:dyDescent="0.3">
      <c r="A78" s="5"/>
    </row>
    <row r="79" spans="1:1" s="1" customFormat="1" x14ac:dyDescent="0.3">
      <c r="A79" s="5"/>
    </row>
    <row r="80" spans="1:1" s="1" customFormat="1" x14ac:dyDescent="0.3">
      <c r="A80" s="5"/>
    </row>
    <row r="81" spans="1:1" s="1" customFormat="1" x14ac:dyDescent="0.3">
      <c r="A81" s="5"/>
    </row>
    <row r="82" spans="1:1" s="1" customFormat="1" x14ac:dyDescent="0.3">
      <c r="A82" s="5"/>
    </row>
    <row r="83" spans="1:1" s="1" customFormat="1" x14ac:dyDescent="0.3">
      <c r="A83" s="5"/>
    </row>
    <row r="84" spans="1:1" s="1" customFormat="1" x14ac:dyDescent="0.3">
      <c r="A84" s="5"/>
    </row>
    <row r="85" spans="1:1" s="1" customFormat="1" x14ac:dyDescent="0.3">
      <c r="A85" s="5"/>
    </row>
    <row r="86" spans="1:1" s="1" customFormat="1" x14ac:dyDescent="0.3">
      <c r="A86" s="5"/>
    </row>
    <row r="87" spans="1:1" s="1" customFormat="1" x14ac:dyDescent="0.3">
      <c r="A87" s="5"/>
    </row>
    <row r="88" spans="1:1" s="1" customFormat="1" x14ac:dyDescent="0.3">
      <c r="A88" s="5"/>
    </row>
    <row r="89" spans="1:1" s="1" customFormat="1" x14ac:dyDescent="0.3">
      <c r="A89" s="5"/>
    </row>
    <row r="90" spans="1:1" s="1" customFormat="1" x14ac:dyDescent="0.3">
      <c r="A90" s="5"/>
    </row>
    <row r="91" spans="1:1" s="1" customFormat="1" x14ac:dyDescent="0.3">
      <c r="A91" s="5"/>
    </row>
    <row r="92" spans="1:1" s="1" customFormat="1" x14ac:dyDescent="0.3">
      <c r="A92" s="5"/>
    </row>
    <row r="93" spans="1:1" s="1" customFormat="1" x14ac:dyDescent="0.3">
      <c r="A93" s="5"/>
    </row>
    <row r="94" spans="1:1" s="1" customFormat="1" x14ac:dyDescent="0.3">
      <c r="A94" s="5"/>
    </row>
    <row r="95" spans="1:1" s="1" customFormat="1" x14ac:dyDescent="0.3">
      <c r="A95" s="5"/>
    </row>
    <row r="96" spans="1:1" s="1" customFormat="1" x14ac:dyDescent="0.3">
      <c r="A96" s="5"/>
    </row>
    <row r="97" spans="1:1" s="1" customFormat="1" x14ac:dyDescent="0.3">
      <c r="A97" s="5"/>
    </row>
    <row r="98" spans="1:1" s="1" customFormat="1" x14ac:dyDescent="0.3">
      <c r="A98" s="5"/>
    </row>
    <row r="99" spans="1:1" s="1" customFormat="1" x14ac:dyDescent="0.3">
      <c r="A99" s="5"/>
    </row>
    <row r="100" spans="1:1" s="1" customFormat="1" x14ac:dyDescent="0.3">
      <c r="A100" s="5"/>
    </row>
    <row r="101" spans="1:1" s="1" customFormat="1" x14ac:dyDescent="0.3">
      <c r="A101" s="5"/>
    </row>
    <row r="102" spans="1:1" s="1" customFormat="1" x14ac:dyDescent="0.3">
      <c r="A102" s="5"/>
    </row>
    <row r="103" spans="1:1" s="1" customFormat="1" x14ac:dyDescent="0.3">
      <c r="A103" s="5"/>
    </row>
    <row r="104" spans="1:1" s="1" customFormat="1" x14ac:dyDescent="0.3">
      <c r="A104" s="5"/>
    </row>
    <row r="105" spans="1:1" s="1" customFormat="1" x14ac:dyDescent="0.3">
      <c r="A105" s="5"/>
    </row>
    <row r="106" spans="1:1" s="1" customFormat="1" x14ac:dyDescent="0.3">
      <c r="A106" s="5"/>
    </row>
    <row r="107" spans="1:1" s="1" customFormat="1" x14ac:dyDescent="0.3">
      <c r="A107" s="5"/>
    </row>
    <row r="108" spans="1:1" s="1" customFormat="1" x14ac:dyDescent="0.3">
      <c r="A108" s="5"/>
    </row>
    <row r="109" spans="1:1" s="1" customFormat="1" x14ac:dyDescent="0.3">
      <c r="A109" s="5"/>
    </row>
    <row r="110" spans="1:1" s="1" customFormat="1" x14ac:dyDescent="0.3">
      <c r="A110" s="5"/>
    </row>
    <row r="111" spans="1:1" s="1" customFormat="1" x14ac:dyDescent="0.3">
      <c r="A111" s="5"/>
    </row>
    <row r="112" spans="1:1" s="1" customFormat="1" x14ac:dyDescent="0.3">
      <c r="A112" s="5"/>
    </row>
    <row r="113" spans="1:1" s="1" customFormat="1" x14ac:dyDescent="0.3">
      <c r="A113" s="5"/>
    </row>
    <row r="114" spans="1:1" s="1" customFormat="1" x14ac:dyDescent="0.3">
      <c r="A114" s="5"/>
    </row>
    <row r="115" spans="1:1" s="1" customFormat="1" x14ac:dyDescent="0.3">
      <c r="A115" s="5"/>
    </row>
    <row r="116" spans="1:1" s="1" customFormat="1" x14ac:dyDescent="0.3">
      <c r="A116" s="5"/>
    </row>
    <row r="117" spans="1:1" s="1" customFormat="1" x14ac:dyDescent="0.3">
      <c r="A117" s="5"/>
    </row>
    <row r="118" spans="1:1" s="1" customFormat="1" x14ac:dyDescent="0.3">
      <c r="A118" s="5"/>
    </row>
    <row r="119" spans="1:1" s="1" customFormat="1" x14ac:dyDescent="0.3">
      <c r="A119" s="5"/>
    </row>
    <row r="120" spans="1:1" s="1" customFormat="1" x14ac:dyDescent="0.3">
      <c r="A120" s="5"/>
    </row>
    <row r="121" spans="1:1" s="1" customFormat="1" x14ac:dyDescent="0.3">
      <c r="A121" s="5"/>
    </row>
    <row r="122" spans="1:1" s="1" customFormat="1" x14ac:dyDescent="0.3">
      <c r="A122" s="5"/>
    </row>
    <row r="123" spans="1:1" s="1" customFormat="1" x14ac:dyDescent="0.3">
      <c r="A123" s="5"/>
    </row>
    <row r="124" spans="1:1" s="1" customFormat="1" x14ac:dyDescent="0.3">
      <c r="A124" s="5"/>
    </row>
    <row r="125" spans="1:1" s="1" customFormat="1" x14ac:dyDescent="0.3">
      <c r="A125" s="5"/>
    </row>
    <row r="126" spans="1:1" s="1" customFormat="1" x14ac:dyDescent="0.3">
      <c r="A126" s="5"/>
    </row>
    <row r="127" spans="1:1" s="1" customFormat="1" x14ac:dyDescent="0.3">
      <c r="A127" s="5"/>
    </row>
    <row r="128" spans="1:1" s="1" customFormat="1" x14ac:dyDescent="0.3">
      <c r="A128" s="5"/>
    </row>
    <row r="129" spans="1:1" s="1" customFormat="1" x14ac:dyDescent="0.3">
      <c r="A129" s="5"/>
    </row>
    <row r="130" spans="1:1" s="1" customFormat="1" x14ac:dyDescent="0.3">
      <c r="A130" s="5"/>
    </row>
    <row r="131" spans="1:1" s="1" customFormat="1" x14ac:dyDescent="0.3">
      <c r="A131" s="5"/>
    </row>
    <row r="132" spans="1:1" s="1" customFormat="1" x14ac:dyDescent="0.3">
      <c r="A132" s="5"/>
    </row>
    <row r="133" spans="1:1" s="1" customFormat="1" x14ac:dyDescent="0.3">
      <c r="A133" s="5"/>
    </row>
    <row r="134" spans="1:1" s="1" customFormat="1" x14ac:dyDescent="0.3">
      <c r="A134" s="5"/>
    </row>
    <row r="135" spans="1:1" s="1" customFormat="1" x14ac:dyDescent="0.3">
      <c r="A135" s="5"/>
    </row>
    <row r="136" spans="1:1" s="1" customFormat="1" x14ac:dyDescent="0.3">
      <c r="A136" s="5"/>
    </row>
    <row r="137" spans="1:1" s="1" customFormat="1" x14ac:dyDescent="0.3">
      <c r="A137" s="5"/>
    </row>
    <row r="138" spans="1:1" s="1" customFormat="1" x14ac:dyDescent="0.3">
      <c r="A138" s="5"/>
    </row>
    <row r="139" spans="1:1" s="1" customFormat="1" x14ac:dyDescent="0.3">
      <c r="A139" s="5"/>
    </row>
    <row r="140" spans="1:1" s="1" customFormat="1" x14ac:dyDescent="0.3">
      <c r="A140" s="5"/>
    </row>
    <row r="141" spans="1:1" s="1" customFormat="1" x14ac:dyDescent="0.3">
      <c r="A141" s="5"/>
    </row>
    <row r="142" spans="1:1" s="1" customFormat="1" x14ac:dyDescent="0.3">
      <c r="A142" s="5"/>
    </row>
    <row r="143" spans="1:1" s="1" customFormat="1" x14ac:dyDescent="0.3">
      <c r="A143" s="5"/>
    </row>
    <row r="144" spans="1:1" s="1" customFormat="1" x14ac:dyDescent="0.3">
      <c r="A144" s="5"/>
    </row>
    <row r="145" spans="1:1" s="1" customFormat="1" x14ac:dyDescent="0.3">
      <c r="A145" s="5"/>
    </row>
    <row r="146" spans="1:1" s="1" customFormat="1" x14ac:dyDescent="0.3">
      <c r="A146" s="5"/>
    </row>
    <row r="147" spans="1:1" s="1" customFormat="1" x14ac:dyDescent="0.3">
      <c r="A147" s="5"/>
    </row>
    <row r="148" spans="1:1" s="1" customFormat="1" x14ac:dyDescent="0.3">
      <c r="A148" s="5"/>
    </row>
    <row r="149" spans="1:1" s="1" customFormat="1" x14ac:dyDescent="0.3">
      <c r="A149" s="5"/>
    </row>
    <row r="150" spans="1:1" s="1" customFormat="1" x14ac:dyDescent="0.3">
      <c r="A150" s="5"/>
    </row>
    <row r="151" spans="1:1" s="1" customFormat="1" x14ac:dyDescent="0.3">
      <c r="A151" s="5"/>
    </row>
    <row r="152" spans="1:1" s="1" customFormat="1" x14ac:dyDescent="0.3">
      <c r="A152" s="5"/>
    </row>
    <row r="153" spans="1:1" s="1" customFormat="1" x14ac:dyDescent="0.3">
      <c r="A153" s="5"/>
    </row>
    <row r="154" spans="1:1" s="1" customFormat="1" x14ac:dyDescent="0.3">
      <c r="A154" s="5"/>
    </row>
    <row r="155" spans="1:1" s="1" customFormat="1" x14ac:dyDescent="0.3">
      <c r="A155" s="5"/>
    </row>
    <row r="156" spans="1:1" s="1" customFormat="1" x14ac:dyDescent="0.3">
      <c r="A156" s="5"/>
    </row>
    <row r="157" spans="1:1" s="1" customFormat="1" x14ac:dyDescent="0.3">
      <c r="A157" s="5"/>
    </row>
    <row r="158" spans="1:1" s="1" customFormat="1" x14ac:dyDescent="0.3">
      <c r="A158" s="5"/>
    </row>
    <row r="159" spans="1:1" s="1" customFormat="1" x14ac:dyDescent="0.3">
      <c r="A159" s="5"/>
    </row>
    <row r="160" spans="1:1" s="1" customFormat="1" x14ac:dyDescent="0.3">
      <c r="A160" s="5"/>
    </row>
    <row r="161" spans="1:1" s="1" customFormat="1" x14ac:dyDescent="0.3">
      <c r="A161" s="5"/>
    </row>
    <row r="162" spans="1:1" s="1" customFormat="1" x14ac:dyDescent="0.3">
      <c r="A162" s="5"/>
    </row>
    <row r="163" spans="1:1" s="1" customFormat="1" x14ac:dyDescent="0.3">
      <c r="A163" s="5"/>
    </row>
    <row r="164" spans="1:1" s="1" customFormat="1" x14ac:dyDescent="0.3">
      <c r="A164" s="5"/>
    </row>
    <row r="165" spans="1:1" s="1" customFormat="1" x14ac:dyDescent="0.3">
      <c r="A165" s="5"/>
    </row>
    <row r="166" spans="1:1" s="1" customFormat="1" x14ac:dyDescent="0.3">
      <c r="A166" s="5"/>
    </row>
    <row r="167" spans="1:1" s="1" customFormat="1" x14ac:dyDescent="0.3">
      <c r="A167" s="5"/>
    </row>
    <row r="168" spans="1:1" s="1" customFormat="1" x14ac:dyDescent="0.3">
      <c r="A168" s="5"/>
    </row>
    <row r="169" spans="1:1" s="1" customFormat="1" x14ac:dyDescent="0.3">
      <c r="A169" s="5"/>
    </row>
    <row r="170" spans="1:1" s="1" customFormat="1" x14ac:dyDescent="0.3">
      <c r="A170" s="5"/>
    </row>
    <row r="171" spans="1:1" s="1" customFormat="1" x14ac:dyDescent="0.3">
      <c r="A171" s="5"/>
    </row>
    <row r="172" spans="1:1" s="1" customFormat="1" x14ac:dyDescent="0.3">
      <c r="A172" s="5"/>
    </row>
    <row r="173" spans="1:1" s="1" customFormat="1" x14ac:dyDescent="0.3">
      <c r="A173" s="5"/>
    </row>
    <row r="174" spans="1:1" s="1" customFormat="1" x14ac:dyDescent="0.3">
      <c r="A174" s="5"/>
    </row>
    <row r="175" spans="1:1" s="1" customFormat="1" x14ac:dyDescent="0.3">
      <c r="A175" s="5"/>
    </row>
    <row r="176" spans="1:1" s="1" customFormat="1" x14ac:dyDescent="0.3">
      <c r="A176" s="5"/>
    </row>
    <row r="177" spans="1:1" s="1" customFormat="1" x14ac:dyDescent="0.3">
      <c r="A177" s="5"/>
    </row>
    <row r="178" spans="1:1" s="1" customFormat="1" x14ac:dyDescent="0.3">
      <c r="A178" s="5"/>
    </row>
    <row r="179" spans="1:1" s="1" customFormat="1" x14ac:dyDescent="0.3">
      <c r="A179" s="5"/>
    </row>
    <row r="180" spans="1:1" s="1" customFormat="1" x14ac:dyDescent="0.3">
      <c r="A180" s="5"/>
    </row>
    <row r="181" spans="1:1" s="1" customFormat="1" x14ac:dyDescent="0.3">
      <c r="A181" s="5"/>
    </row>
    <row r="182" spans="1:1" s="1" customFormat="1" x14ac:dyDescent="0.3">
      <c r="A182" s="5"/>
    </row>
    <row r="183" spans="1:1" s="1" customFormat="1" x14ac:dyDescent="0.3">
      <c r="A183" s="5"/>
    </row>
    <row r="184" spans="1:1" s="1" customFormat="1" x14ac:dyDescent="0.3">
      <c r="A184" s="5"/>
    </row>
    <row r="185" spans="1:1" s="1" customFormat="1" x14ac:dyDescent="0.3">
      <c r="A185" s="5"/>
    </row>
    <row r="186" spans="1:1" s="1" customFormat="1" x14ac:dyDescent="0.3">
      <c r="A186" s="5"/>
    </row>
    <row r="187" spans="1:1" s="1" customFormat="1" x14ac:dyDescent="0.3">
      <c r="A187" s="5"/>
    </row>
    <row r="188" spans="1:1" s="1" customFormat="1" x14ac:dyDescent="0.3">
      <c r="A188" s="5"/>
    </row>
    <row r="189" spans="1:1" s="1" customFormat="1" x14ac:dyDescent="0.3">
      <c r="A189" s="5"/>
    </row>
    <row r="190" spans="1:1" s="1" customFormat="1" x14ac:dyDescent="0.3">
      <c r="A190" s="5"/>
    </row>
    <row r="191" spans="1:1" s="1" customFormat="1" x14ac:dyDescent="0.3">
      <c r="A191" s="5"/>
    </row>
    <row r="192" spans="1:1" s="1" customFormat="1" x14ac:dyDescent="0.3">
      <c r="A192" s="5"/>
    </row>
    <row r="193" spans="1:1" s="1" customFormat="1" x14ac:dyDescent="0.3">
      <c r="A193" s="5"/>
    </row>
    <row r="194" spans="1:1" s="1" customFormat="1" x14ac:dyDescent="0.3">
      <c r="A194" s="5"/>
    </row>
    <row r="195" spans="1:1" s="1" customFormat="1" x14ac:dyDescent="0.3">
      <c r="A195" s="5"/>
    </row>
    <row r="196" spans="1:1" s="1" customFormat="1" x14ac:dyDescent="0.3">
      <c r="A196" s="5"/>
    </row>
    <row r="197" spans="1:1" s="1" customFormat="1" x14ac:dyDescent="0.3">
      <c r="A197" s="5"/>
    </row>
  </sheetData>
  <mergeCells count="2">
    <mergeCell ref="A27:A28"/>
    <mergeCell ref="A29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Ranus</dc:creator>
  <cp:lastModifiedBy>Lee Jun Yue</cp:lastModifiedBy>
  <dcterms:created xsi:type="dcterms:W3CDTF">2020-08-28T06:16:24Z</dcterms:created>
  <dcterms:modified xsi:type="dcterms:W3CDTF">2020-09-02T04:54:23Z</dcterms:modified>
</cp:coreProperties>
</file>