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\Desktop\Datascience\"/>
    </mc:Choice>
  </mc:AlternateContent>
  <xr:revisionPtr revIDLastSave="0" documentId="8_{E78B0430-C1CE-4981-89B7-00FE0DDB58C2}" xr6:coauthVersionLast="43" xr6:coauthVersionMax="43" xr10:uidLastSave="{00000000-0000-0000-0000-000000000000}"/>
  <bookViews>
    <workbookView xWindow="1536" yWindow="984" windowWidth="19092" windowHeight="11976" xr2:uid="{C2B87A15-90B2-4D17-B061-377F08C70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6" i="1" l="1"/>
  <c r="I56" i="1"/>
  <c r="I57" i="1"/>
  <c r="H57" i="1"/>
  <c r="H56" i="1"/>
  <c r="M18" i="1"/>
  <c r="K10" i="1"/>
  <c r="J10" i="1" s="1"/>
  <c r="I19" i="1" s="1"/>
  <c r="K19" i="1" s="1"/>
  <c r="F11" i="1"/>
  <c r="G11" i="1" s="1"/>
  <c r="F12" i="1"/>
  <c r="G12" i="1" s="1"/>
  <c r="F10" i="1"/>
  <c r="G10" i="1" s="1"/>
  <c r="F9" i="1"/>
  <c r="G9" i="1" s="1"/>
  <c r="K12" i="1" l="1"/>
  <c r="J12" i="1" s="1"/>
  <c r="I21" i="1" s="1"/>
  <c r="K9" i="1"/>
  <c r="K11" i="1"/>
  <c r="J11" i="1" s="1"/>
  <c r="I20" i="1" s="1"/>
  <c r="J20" i="1" s="1"/>
  <c r="L20" i="1" s="1"/>
  <c r="J19" i="1"/>
  <c r="J21" i="1" l="1"/>
  <c r="K21" i="1"/>
  <c r="N21" i="1"/>
  <c r="L21" i="1"/>
  <c r="K20" i="1"/>
  <c r="N20" i="1" s="1"/>
  <c r="J9" i="1"/>
  <c r="K18" i="1"/>
  <c r="N19" i="1"/>
  <c r="L19" i="1"/>
  <c r="L18" i="1" l="1"/>
  <c r="K15" i="1"/>
  <c r="J18" i="1"/>
  <c r="M20" i="1" l="1"/>
  <c r="M21" i="1"/>
  <c r="M19" i="1"/>
</calcChain>
</file>

<file path=xl/sharedStrings.xml><?xml version="1.0" encoding="utf-8"?>
<sst xmlns="http://schemas.openxmlformats.org/spreadsheetml/2006/main" count="65" uniqueCount="53">
  <si>
    <t>A</t>
  </si>
  <si>
    <t>B</t>
  </si>
  <si>
    <t>Selectivity(CO2/N2)</t>
  </si>
  <si>
    <t>dna/dt</t>
  </si>
  <si>
    <t>dnb/dt</t>
  </si>
  <si>
    <t>Total amount adsorbed</t>
  </si>
  <si>
    <t>Total amount adsorbed(initial)</t>
  </si>
  <si>
    <t>CO2 Purity w/ removal</t>
  </si>
  <si>
    <t>Sample</t>
  </si>
  <si>
    <t>additional removal time</t>
  </si>
  <si>
    <t>Sanity check(purity)</t>
  </si>
  <si>
    <t>tpurify</t>
  </si>
  <si>
    <t>Purity</t>
  </si>
  <si>
    <t>Amount sorbent</t>
  </si>
  <si>
    <t>Productivities(CO2/sorbent*time)</t>
  </si>
  <si>
    <t>Required Throughput(CO2/time)</t>
  </si>
  <si>
    <t>Sorbent required</t>
  </si>
  <si>
    <t>Sorbent Costs</t>
  </si>
  <si>
    <t>function of</t>
  </si>
  <si>
    <t>sorbent required</t>
  </si>
  <si>
    <t>Power required</t>
  </si>
  <si>
    <t>replacement rate</t>
  </si>
  <si>
    <t>price/energy used</t>
  </si>
  <si>
    <t>price/sorbent</t>
  </si>
  <si>
    <t>Costs of removal step</t>
  </si>
  <si>
    <t>Properties that affect removal step</t>
  </si>
  <si>
    <t>heat of adsorption</t>
  </si>
  <si>
    <t>heat capacity of sorbent</t>
  </si>
  <si>
    <t>removal step time</t>
  </si>
  <si>
    <t>Properties that affect additional removal step</t>
  </si>
  <si>
    <t>Temperature used</t>
  </si>
  <si>
    <t>KJ/molCO2</t>
  </si>
  <si>
    <t>additional removal step</t>
  </si>
  <si>
    <t>Purpose</t>
  </si>
  <si>
    <t>To increase purity</t>
  </si>
  <si>
    <t xml:space="preserve">removal step  </t>
  </si>
  <si>
    <t>remove co2 from sorbent at specificed purity</t>
  </si>
  <si>
    <t>Energy costs for removal</t>
  </si>
  <si>
    <t>Energy costs for additional removal</t>
  </si>
  <si>
    <t>Function of</t>
  </si>
  <si>
    <t>Energy heating the sorbent to requried temperature</t>
  </si>
  <si>
    <t>heat capacity</t>
  </si>
  <si>
    <t>Temperature differential</t>
  </si>
  <si>
    <t>Energy needed to remove CO2 from sorbent</t>
  </si>
  <si>
    <t>CO2 heat of adsorption</t>
  </si>
  <si>
    <t>Price/Energy</t>
  </si>
  <si>
    <t>removal rate</t>
  </si>
  <si>
    <t xml:space="preserve">Selectivity </t>
  </si>
  <si>
    <t>Target throughput</t>
  </si>
  <si>
    <t>tads, tdes</t>
  </si>
  <si>
    <t>Productivity achieved</t>
  </si>
  <si>
    <t>working capacity(desorbed capacity)</t>
  </si>
  <si>
    <t>Set to required CO2 needed per annum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</si>
</sst>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1" fillId="0" borderId="0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1" fillId="0" borderId="1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894-FCF9-4FFB-873F-51059DF46686}">
  <dimension ref="E7:N57"/>
  <sheetViews>
    <sheetView tabSelected="1" topLeftCell="G5" zoomScale="90" zoomScaleNormal="90" workbookViewId="0">
      <selection activeCell="J60" sqref="J60"/>
    </sheetView>
  </sheetViews>
  <sheetFormatPr defaultRowHeight="14.4" x14ac:dyDescent="0.3"/>
  <cols>
    <col min="6" max="6" width="17" bestFit="1" customWidth="1"/>
    <col min="7" max="7" width="19.77734375" bestFit="1" customWidth="1"/>
    <col min="8" max="8" width="32.5546875" bestFit="1" customWidth="1"/>
    <col min="9" max="9" width="41.5546875" bestFit="1" customWidth="1"/>
    <col min="10" max="10" width="46.77734375" bestFit="1" customWidth="1"/>
    <col min="11" max="11" width="28.88671875" bestFit="1" customWidth="1"/>
    <col min="12" max="12" width="35.33203125" bestFit="1" customWidth="1"/>
    <col min="13" max="13" width="28.6640625" bestFit="1" customWidth="1"/>
    <col min="14" max="14" width="14.6640625" bestFit="1" customWidth="1"/>
  </cols>
  <sheetData>
    <row r="7" spans="5:13" x14ac:dyDescent="0.3">
      <c r="J7" t="s">
        <v>6</v>
      </c>
      <c r="K7">
        <v>200</v>
      </c>
    </row>
    <row r="8" spans="5:13" x14ac:dyDescent="0.3">
      <c r="E8" t="s">
        <v>8</v>
      </c>
      <c r="F8" t="s">
        <v>2</v>
      </c>
      <c r="G8" t="s">
        <v>7</v>
      </c>
      <c r="H8" t="s">
        <v>3</v>
      </c>
      <c r="I8" t="s">
        <v>4</v>
      </c>
      <c r="J8" t="s">
        <v>0</v>
      </c>
      <c r="K8" t="s">
        <v>1</v>
      </c>
      <c r="L8" t="s">
        <v>11</v>
      </c>
      <c r="M8" t="s">
        <v>13</v>
      </c>
    </row>
    <row r="9" spans="5:13" x14ac:dyDescent="0.3">
      <c r="E9">
        <v>1</v>
      </c>
      <c r="F9">
        <f>9</f>
        <v>9</v>
      </c>
      <c r="G9">
        <f>F9/(1+F9)</f>
        <v>0.9</v>
      </c>
      <c r="H9">
        <v>5</v>
      </c>
      <c r="I9">
        <v>12</v>
      </c>
      <c r="J9">
        <f>$K$7-K9</f>
        <v>180</v>
      </c>
      <c r="K9">
        <f>$K$7/(F9+1)</f>
        <v>20</v>
      </c>
      <c r="L9">
        <v>10</v>
      </c>
      <c r="M9">
        <v>1</v>
      </c>
    </row>
    <row r="10" spans="5:13" x14ac:dyDescent="0.3">
      <c r="E10">
        <v>2</v>
      </c>
      <c r="F10">
        <f>80/20</f>
        <v>4</v>
      </c>
      <c r="G10">
        <f>F10/(1+F10)</f>
        <v>0.8</v>
      </c>
      <c r="H10">
        <v>5</v>
      </c>
      <c r="I10">
        <v>12</v>
      </c>
      <c r="J10">
        <f>$K$7-K10</f>
        <v>160</v>
      </c>
      <c r="K10">
        <f>$K$7/(F10+1)</f>
        <v>40</v>
      </c>
      <c r="L10">
        <v>10</v>
      </c>
      <c r="M10">
        <v>1</v>
      </c>
    </row>
    <row r="11" spans="5:13" x14ac:dyDescent="0.3">
      <c r="E11">
        <v>3</v>
      </c>
      <c r="F11" s="1">
        <f>7/3</f>
        <v>2.3333333333333335</v>
      </c>
      <c r="G11">
        <f>F11/(1+F11)</f>
        <v>0.70000000000000007</v>
      </c>
      <c r="H11">
        <v>5</v>
      </c>
      <c r="I11">
        <v>12</v>
      </c>
      <c r="J11">
        <f>$K$7-K11</f>
        <v>140</v>
      </c>
      <c r="K11">
        <f>$K$7/(F11+1)</f>
        <v>60</v>
      </c>
      <c r="L11">
        <v>10</v>
      </c>
      <c r="M11">
        <v>1</v>
      </c>
    </row>
    <row r="12" spans="5:13" x14ac:dyDescent="0.3">
      <c r="E12">
        <v>4</v>
      </c>
      <c r="F12">
        <f>80/20</f>
        <v>4</v>
      </c>
      <c r="G12">
        <f>F12/(1+F12)</f>
        <v>0.8</v>
      </c>
      <c r="H12">
        <v>40</v>
      </c>
      <c r="I12">
        <v>12</v>
      </c>
      <c r="J12">
        <f>$K$7-K12</f>
        <v>160</v>
      </c>
      <c r="K12">
        <f>$K$7/(F12+1)</f>
        <v>40</v>
      </c>
      <c r="L12">
        <v>10</v>
      </c>
      <c r="M12">
        <v>1</v>
      </c>
    </row>
    <row r="14" spans="5:13" x14ac:dyDescent="0.3">
      <c r="J14" s="5" t="s">
        <v>12</v>
      </c>
      <c r="K14" s="5" t="s">
        <v>15</v>
      </c>
    </row>
    <row r="15" spans="5:13" x14ac:dyDescent="0.3">
      <c r="J15" s="5">
        <v>0.9</v>
      </c>
      <c r="K15" s="5">
        <f>J9/L9</f>
        <v>18</v>
      </c>
    </row>
    <row r="16" spans="5:13" x14ac:dyDescent="0.3">
      <c r="J16" t="s">
        <v>5</v>
      </c>
    </row>
    <row r="17" spans="8:14" x14ac:dyDescent="0.3">
      <c r="H17" t="s">
        <v>8</v>
      </c>
      <c r="I17" t="s">
        <v>9</v>
      </c>
      <c r="J17" t="s">
        <v>0</v>
      </c>
      <c r="K17" t="s">
        <v>1</v>
      </c>
      <c r="L17" t="s">
        <v>14</v>
      </c>
      <c r="M17" t="s">
        <v>16</v>
      </c>
      <c r="N17" t="s">
        <v>10</v>
      </c>
    </row>
    <row r="18" spans="8:14" x14ac:dyDescent="0.3">
      <c r="H18">
        <v>1</v>
      </c>
      <c r="I18">
        <v>0</v>
      </c>
      <c r="J18">
        <f>J9</f>
        <v>180</v>
      </c>
      <c r="K18">
        <f>K9</f>
        <v>20</v>
      </c>
      <c r="L18" s="2">
        <f>J9/((L9+I18)*M9)</f>
        <v>18</v>
      </c>
      <c r="M18">
        <f>M9</f>
        <v>1</v>
      </c>
    </row>
    <row r="19" spans="8:14" x14ac:dyDescent="0.3">
      <c r="H19">
        <v>2</v>
      </c>
      <c r="I19" s="2">
        <f>($K$7*$J$15-J10)/($J$15*(H10+I10)-H10)</f>
        <v>1.9417475728155338</v>
      </c>
      <c r="J19" s="4">
        <f>J10-H10*I19</f>
        <v>150.29126213592232</v>
      </c>
      <c r="K19" s="4">
        <f>K10-I10*I19</f>
        <v>16.699029126213595</v>
      </c>
      <c r="L19" s="2">
        <f>J19/((L10+I19)*M10)</f>
        <v>12.585365853658537</v>
      </c>
      <c r="M19" s="3">
        <f>$K$15/L19</f>
        <v>1.4302325581395348</v>
      </c>
      <c r="N19">
        <f>J19/(J19+K19)</f>
        <v>0.9</v>
      </c>
    </row>
    <row r="20" spans="8:14" x14ac:dyDescent="0.3">
      <c r="H20">
        <v>3</v>
      </c>
      <c r="I20" s="2">
        <f>($K$7*$J$15-J11)/($J$15*(H11+I11)-H11)</f>
        <v>3.8834951456310676</v>
      </c>
      <c r="J20" s="4">
        <f>J11-H11*I20</f>
        <v>120.58252427184466</v>
      </c>
      <c r="K20" s="4">
        <f>K11-I11*I20</f>
        <v>13.398058252427191</v>
      </c>
      <c r="L20" s="2">
        <f>J20/((L11+I20)*M11)</f>
        <v>8.685314685314685</v>
      </c>
      <c r="M20" s="3">
        <f>$K$15/L20</f>
        <v>2.0724637681159419</v>
      </c>
      <c r="N20">
        <f>J20/(J20+K20)</f>
        <v>0.89999999999999991</v>
      </c>
    </row>
    <row r="21" spans="8:14" x14ac:dyDescent="0.3">
      <c r="H21">
        <v>4</v>
      </c>
      <c r="I21" s="2">
        <f>($K$7*$J$15-J12)/($J$15*(H12+I12)-H12)</f>
        <v>2.9411764705882333</v>
      </c>
      <c r="J21" s="4">
        <f>J12-H12*I21</f>
        <v>42.352941176470665</v>
      </c>
      <c r="K21" s="4">
        <f>K12-I12*I21</f>
        <v>4.7058823529412024</v>
      </c>
      <c r="L21" s="2">
        <f>J21/((L12+I21)*M12)</f>
        <v>3.2727272727272791</v>
      </c>
      <c r="M21" s="3">
        <f>$K$15/L21</f>
        <v>5.4999999999999893</v>
      </c>
      <c r="N21">
        <f>J21/(J21+K21)</f>
        <v>0.89999999999999969</v>
      </c>
    </row>
    <row r="23" spans="8:14" x14ac:dyDescent="0.3">
      <c r="I23" s="6"/>
      <c r="J23" s="7" t="s">
        <v>33</v>
      </c>
      <c r="K23" s="18"/>
      <c r="L23" s="8"/>
    </row>
    <row r="24" spans="8:14" x14ac:dyDescent="0.3">
      <c r="I24" s="9" t="s">
        <v>32</v>
      </c>
      <c r="J24" s="10" t="s">
        <v>34</v>
      </c>
      <c r="K24" s="10"/>
      <c r="L24" s="11"/>
    </row>
    <row r="25" spans="8:14" x14ac:dyDescent="0.3">
      <c r="I25" s="9" t="s">
        <v>29</v>
      </c>
      <c r="J25" s="10"/>
      <c r="K25" s="10"/>
      <c r="L25" s="11"/>
    </row>
    <row r="26" spans="8:14" x14ac:dyDescent="0.3">
      <c r="I26" s="12" t="s">
        <v>47</v>
      </c>
      <c r="J26" s="10" t="s">
        <v>46</v>
      </c>
      <c r="K26" s="10"/>
      <c r="L26" s="11"/>
    </row>
    <row r="27" spans="8:14" x14ac:dyDescent="0.3">
      <c r="I27" s="9" t="s">
        <v>24</v>
      </c>
      <c r="J27" s="13" t="s">
        <v>18</v>
      </c>
      <c r="K27" s="10"/>
      <c r="L27" s="11"/>
    </row>
    <row r="28" spans="8:14" x14ac:dyDescent="0.3">
      <c r="I28" s="15" t="s">
        <v>38</v>
      </c>
      <c r="J28" s="16" t="s">
        <v>9</v>
      </c>
      <c r="K28" s="16" t="s">
        <v>20</v>
      </c>
      <c r="L28" s="17" t="s">
        <v>22</v>
      </c>
    </row>
    <row r="32" spans="8:14" x14ac:dyDescent="0.3">
      <c r="H32" t="s">
        <v>31</v>
      </c>
      <c r="I32" s="6"/>
      <c r="J32" s="7" t="s">
        <v>33</v>
      </c>
      <c r="K32" s="8"/>
    </row>
    <row r="33" spans="9:12" x14ac:dyDescent="0.3">
      <c r="I33" s="9" t="s">
        <v>35</v>
      </c>
      <c r="J33" s="10" t="s">
        <v>36</v>
      </c>
      <c r="K33" s="11"/>
    </row>
    <row r="34" spans="9:12" x14ac:dyDescent="0.3">
      <c r="I34" s="9" t="s">
        <v>25</v>
      </c>
      <c r="J34" s="10"/>
      <c r="K34" s="11"/>
    </row>
    <row r="35" spans="9:12" x14ac:dyDescent="0.3">
      <c r="I35" s="12" t="s">
        <v>19</v>
      </c>
      <c r="J35" s="10" t="s">
        <v>26</v>
      </c>
      <c r="K35" s="11" t="s">
        <v>27</v>
      </c>
    </row>
    <row r="36" spans="9:12" x14ac:dyDescent="0.3">
      <c r="I36" s="12" t="s">
        <v>28</v>
      </c>
      <c r="J36" s="10" t="s">
        <v>30</v>
      </c>
      <c r="K36" s="11"/>
    </row>
    <row r="37" spans="9:12" x14ac:dyDescent="0.3">
      <c r="I37" s="9" t="s">
        <v>24</v>
      </c>
      <c r="J37" s="13" t="s">
        <v>39</v>
      </c>
      <c r="K37" s="14" t="s">
        <v>39</v>
      </c>
    </row>
    <row r="38" spans="9:12" x14ac:dyDescent="0.3">
      <c r="I38" s="12" t="s">
        <v>37</v>
      </c>
      <c r="J38" s="10" t="s">
        <v>40</v>
      </c>
      <c r="K38" s="11" t="s">
        <v>19</v>
      </c>
    </row>
    <row r="39" spans="9:12" x14ac:dyDescent="0.3">
      <c r="I39" s="12"/>
      <c r="J39" s="10"/>
      <c r="K39" s="11" t="s">
        <v>41</v>
      </c>
    </row>
    <row r="40" spans="9:12" x14ac:dyDescent="0.3">
      <c r="I40" s="12"/>
      <c r="J40" s="10"/>
      <c r="K40" s="11" t="s">
        <v>42</v>
      </c>
    </row>
    <row r="41" spans="9:12" x14ac:dyDescent="0.3">
      <c r="I41" s="12"/>
      <c r="J41" s="10" t="s">
        <v>43</v>
      </c>
      <c r="K41" s="11" t="s">
        <v>44</v>
      </c>
    </row>
    <row r="42" spans="9:12" x14ac:dyDescent="0.3">
      <c r="I42" s="15"/>
      <c r="J42" s="16" t="s">
        <v>45</v>
      </c>
      <c r="K42" s="17"/>
    </row>
    <row r="47" spans="9:12" x14ac:dyDescent="0.3">
      <c r="I47" s="19" t="s">
        <v>17</v>
      </c>
      <c r="J47" s="7" t="s">
        <v>39</v>
      </c>
      <c r="K47" s="7" t="s">
        <v>39</v>
      </c>
      <c r="L47" s="20" t="s">
        <v>39</v>
      </c>
    </row>
    <row r="48" spans="9:12" x14ac:dyDescent="0.3">
      <c r="I48" s="9"/>
      <c r="J48" s="10" t="s">
        <v>19</v>
      </c>
      <c r="K48" s="10" t="s">
        <v>50</v>
      </c>
      <c r="L48" s="11" t="s">
        <v>51</v>
      </c>
    </row>
    <row r="49" spans="8:12" x14ac:dyDescent="0.3">
      <c r="I49" s="12"/>
      <c r="J49" s="10"/>
      <c r="K49" s="10"/>
      <c r="L49" s="11" t="s">
        <v>49</v>
      </c>
    </row>
    <row r="50" spans="8:12" x14ac:dyDescent="0.3">
      <c r="I50" s="12"/>
      <c r="J50" s="10"/>
      <c r="K50" s="10" t="s">
        <v>48</v>
      </c>
      <c r="L50" s="11" t="s">
        <v>52</v>
      </c>
    </row>
    <row r="51" spans="8:12" x14ac:dyDescent="0.3">
      <c r="I51" s="12"/>
      <c r="J51" s="10" t="s">
        <v>21</v>
      </c>
      <c r="K51" s="10"/>
      <c r="L51" s="11"/>
    </row>
    <row r="52" spans="8:12" x14ac:dyDescent="0.3">
      <c r="I52" s="15"/>
      <c r="J52" s="16" t="s">
        <v>23</v>
      </c>
      <c r="K52" s="16"/>
      <c r="L52" s="17"/>
    </row>
    <row r="56" spans="8:12" x14ac:dyDescent="0.3">
      <c r="H56">
        <f>75*4</f>
        <v>300</v>
      </c>
      <c r="I56">
        <f>I57-H56</f>
        <v>478</v>
      </c>
      <c r="J56">
        <f>I56/2</f>
        <v>239</v>
      </c>
    </row>
    <row r="57" spans="8:12" x14ac:dyDescent="0.3">
      <c r="H57">
        <f>177*4</f>
        <v>708</v>
      </c>
      <c r="I57">
        <f>H57+35+35</f>
        <v>778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2019-08-29T18:21:46Z</dcterms:created>
  <dcterms:modified xsi:type="dcterms:W3CDTF">2019-09-03T17:08:22Z</dcterms:modified>
</cp:coreProperties>
</file>