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lejo\Downloads\Sprint1-Grupo-11-NRC2254\"/>
    </mc:Choice>
  </mc:AlternateContent>
  <xr:revisionPtr revIDLastSave="0" documentId="13_ncr:1_{8BE209DA-D8B4-437B-8F62-9C1AEDCD3961}" xr6:coauthVersionLast="47" xr6:coauthVersionMax="47" xr10:uidLastSave="{00000000-0000-0000-0000-000000000000}"/>
  <bookViews>
    <workbookView xWindow="-120" yWindow="-120" windowWidth="20730" windowHeight="11040" activeTab="3" xr2:uid="{10D41130-B850-492B-BF61-DA9A8C02E6D8}"/>
  </bookViews>
  <sheets>
    <sheet name="Bakclog" sheetId="1" r:id="rId1"/>
    <sheet name="Roles" sheetId="2" r:id="rId2"/>
    <sheet name="Fechas" sheetId="3" r:id="rId3"/>
    <sheet name="Cronograma" sheetId="4" r:id="rId4"/>
    <sheet name="Clases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D6" i="3"/>
  <c r="D2" i="3"/>
  <c r="G4" i="4"/>
  <c r="H4" i="4"/>
  <c r="B3" i="3"/>
  <c r="G11" i="4" s="1"/>
  <c r="H5" i="4"/>
  <c r="H6" i="4"/>
  <c r="H7" i="4"/>
  <c r="H8" i="4"/>
  <c r="H9" i="4"/>
  <c r="H10" i="4"/>
  <c r="G13" i="4"/>
  <c r="G12" i="4"/>
  <c r="G10" i="4"/>
  <c r="G9" i="4"/>
  <c r="G8" i="4"/>
  <c r="G7" i="4"/>
  <c r="G6" i="4"/>
  <c r="G5" i="4"/>
  <c r="G14" i="4" l="1"/>
  <c r="G15" i="4"/>
  <c r="C3" i="3"/>
  <c r="D3" i="3"/>
  <c r="H15" i="4" l="1"/>
  <c r="H13" i="4"/>
  <c r="H14" i="4"/>
  <c r="B4" i="3"/>
  <c r="H11" i="4"/>
  <c r="H12" i="4"/>
  <c r="G18" i="4" l="1"/>
  <c r="C4" i="3"/>
  <c r="G17" i="4"/>
  <c r="G16" i="4"/>
  <c r="D4" i="3"/>
  <c r="G20" i="4"/>
  <c r="G19" i="4"/>
  <c r="B5" i="3" l="1"/>
  <c r="H20" i="4"/>
  <c r="H19" i="4"/>
  <c r="H16" i="4"/>
  <c r="H17" i="4"/>
  <c r="H18" i="4"/>
  <c r="G22" i="4" l="1"/>
  <c r="C5" i="3"/>
  <c r="G24" i="4"/>
  <c r="G25" i="4"/>
  <c r="G21" i="4"/>
  <c r="G23" i="4"/>
  <c r="J3" i="4" l="1"/>
  <c r="J6" i="4" s="1"/>
  <c r="H21" i="4"/>
  <c r="H24" i="4"/>
  <c r="H25" i="4"/>
  <c r="H22" i="4"/>
  <c r="J22" i="4" s="1"/>
  <c r="H23" i="4"/>
  <c r="J23" i="4" s="1"/>
  <c r="J20" i="4"/>
  <c r="J2" i="4"/>
  <c r="J15" i="4"/>
  <c r="J4" i="4"/>
  <c r="D5" i="3"/>
  <c r="J9" i="4" l="1"/>
  <c r="J16" i="4"/>
  <c r="J18" i="4"/>
  <c r="J17" i="4"/>
  <c r="J10" i="4"/>
  <c r="J12" i="4"/>
  <c r="J25" i="4"/>
  <c r="J13" i="4"/>
  <c r="J24" i="4"/>
  <c r="J7" i="4"/>
  <c r="J19" i="4"/>
  <c r="K3" i="4"/>
  <c r="K21" i="4" s="1"/>
  <c r="J11" i="4"/>
  <c r="J14" i="4"/>
  <c r="J5" i="4"/>
  <c r="J21" i="4"/>
  <c r="J8" i="4"/>
  <c r="K19" i="4"/>
  <c r="K4" i="4"/>
  <c r="K9" i="4" l="1"/>
  <c r="K25" i="4"/>
  <c r="K13" i="4"/>
  <c r="K2" i="4"/>
  <c r="K16" i="4"/>
  <c r="K8" i="4"/>
  <c r="K20" i="4"/>
  <c r="K15" i="4"/>
  <c r="K5" i="4"/>
  <c r="K18" i="4"/>
  <c r="K23" i="4"/>
  <c r="L3" i="4"/>
  <c r="L24" i="4" s="1"/>
  <c r="K12" i="4"/>
  <c r="K11" i="4"/>
  <c r="K10" i="4"/>
  <c r="K22" i="4"/>
  <c r="K17" i="4"/>
  <c r="K6" i="4"/>
  <c r="K14" i="4"/>
  <c r="K7" i="4"/>
  <c r="K24" i="4"/>
  <c r="L17" i="4"/>
  <c r="L11" i="4"/>
  <c r="L20" i="4"/>
  <c r="L15" i="4"/>
  <c r="L19" i="4"/>
  <c r="L14" i="4" l="1"/>
  <c r="L9" i="4"/>
  <c r="L21" i="4"/>
  <c r="L7" i="4"/>
  <c r="L22" i="4"/>
  <c r="L13" i="4"/>
  <c r="L4" i="4"/>
  <c r="L18" i="4"/>
  <c r="L12" i="4"/>
  <c r="L23" i="4"/>
  <c r="L5" i="4"/>
  <c r="L6" i="4"/>
  <c r="L16" i="4"/>
  <c r="L10" i="4"/>
  <c r="L25" i="4"/>
  <c r="L2" i="4"/>
  <c r="M3" i="4"/>
  <c r="M21" i="4" s="1"/>
  <c r="L8" i="4"/>
  <c r="M12" i="4"/>
  <c r="N3" i="4"/>
  <c r="M15" i="4"/>
  <c r="M22" i="4"/>
  <c r="M16" i="4"/>
  <c r="M20" i="4"/>
  <c r="M14" i="4"/>
  <c r="M2" i="4"/>
  <c r="M23" i="4"/>
  <c r="M11" i="4"/>
  <c r="M19" i="4"/>
  <c r="M13" i="4"/>
  <c r="M18" i="4"/>
  <c r="M17" i="4"/>
  <c r="M24" i="4"/>
  <c r="M25" i="4" l="1"/>
  <c r="N2" i="4"/>
  <c r="N24" i="4"/>
  <c r="N23" i="4"/>
  <c r="N12" i="4"/>
  <c r="N18" i="4"/>
  <c r="N14" i="4"/>
  <c r="N15" i="4"/>
  <c r="N16" i="4"/>
  <c r="N20" i="4"/>
  <c r="N22" i="4"/>
  <c r="N13" i="4"/>
  <c r="N19" i="4"/>
  <c r="N17" i="4"/>
  <c r="O3" i="4"/>
  <c r="N25" i="4"/>
  <c r="N21" i="4"/>
  <c r="N11" i="4"/>
  <c r="O19" i="4" l="1"/>
  <c r="O15" i="4"/>
  <c r="O23" i="4"/>
  <c r="P3" i="4"/>
  <c r="O20" i="4"/>
  <c r="O24" i="4"/>
  <c r="O14" i="4"/>
  <c r="O25" i="4"/>
  <c r="O13" i="4"/>
  <c r="O11" i="4"/>
  <c r="O12" i="4"/>
  <c r="O22" i="4"/>
  <c r="O21" i="4"/>
  <c r="O2" i="4"/>
  <c r="O16" i="4"/>
  <c r="O17" i="4"/>
  <c r="O18" i="4"/>
  <c r="P24" i="4" l="1"/>
  <c r="P15" i="4"/>
  <c r="P14" i="4"/>
  <c r="P13" i="4"/>
  <c r="P4" i="4"/>
  <c r="P7" i="4"/>
  <c r="P5" i="4"/>
  <c r="P12" i="4"/>
  <c r="P10" i="4"/>
  <c r="P25" i="4"/>
  <c r="P18" i="4"/>
  <c r="P2" i="4"/>
  <c r="Q3" i="4"/>
  <c r="P11" i="4"/>
  <c r="P19" i="4"/>
  <c r="P23" i="4"/>
  <c r="P22" i="4"/>
  <c r="P21" i="4"/>
  <c r="P17" i="4"/>
  <c r="P8" i="4"/>
  <c r="P6" i="4"/>
  <c r="P20" i="4"/>
  <c r="P16" i="4"/>
  <c r="P9" i="4"/>
  <c r="Q23" i="4" l="1"/>
  <c r="Q8" i="4"/>
  <c r="R3" i="4"/>
  <c r="Q17" i="4"/>
  <c r="Q13" i="4"/>
  <c r="Q14" i="4"/>
  <c r="Q2" i="4"/>
  <c r="Q4" i="4"/>
  <c r="Q10" i="4"/>
  <c r="Q16" i="4"/>
  <c r="Q7" i="4"/>
  <c r="Q11" i="4"/>
  <c r="Q18" i="4"/>
  <c r="Q5" i="4"/>
  <c r="Q15" i="4"/>
  <c r="Q24" i="4"/>
  <c r="Q12" i="4"/>
  <c r="Q20" i="4"/>
  <c r="Q9" i="4"/>
  <c r="Q6" i="4"/>
  <c r="Q25" i="4"/>
  <c r="Q19" i="4"/>
  <c r="Q22" i="4"/>
  <c r="Q21" i="4"/>
  <c r="R4" i="4" l="1"/>
  <c r="R12" i="4"/>
  <c r="R11" i="4"/>
  <c r="R21" i="4"/>
  <c r="R23" i="4"/>
  <c r="R10" i="4"/>
  <c r="R9" i="4"/>
  <c r="R2" i="4"/>
  <c r="S3" i="4"/>
  <c r="R7" i="4"/>
  <c r="R17" i="4"/>
  <c r="R13" i="4"/>
  <c r="R6" i="4"/>
  <c r="R18" i="4"/>
  <c r="R16" i="4"/>
  <c r="R22" i="4"/>
  <c r="R24" i="4"/>
  <c r="R5" i="4"/>
  <c r="R20" i="4"/>
  <c r="R19" i="4"/>
  <c r="R25" i="4"/>
  <c r="R15" i="4"/>
  <c r="R8" i="4"/>
  <c r="R14" i="4"/>
  <c r="S15" i="4" l="1"/>
  <c r="S5" i="4"/>
  <c r="S13" i="4"/>
  <c r="S10" i="4"/>
  <c r="S7" i="4"/>
  <c r="S2" i="4"/>
  <c r="S16" i="4"/>
  <c r="T3" i="4"/>
  <c r="S19" i="4"/>
  <c r="S21" i="4"/>
  <c r="S11" i="4"/>
  <c r="S18" i="4"/>
  <c r="S20" i="4"/>
  <c r="S12" i="4"/>
  <c r="S8" i="4"/>
  <c r="S4" i="4"/>
  <c r="S23" i="4"/>
  <c r="S9" i="4"/>
  <c r="S6" i="4"/>
  <c r="S25" i="4"/>
  <c r="S24" i="4"/>
  <c r="S17" i="4"/>
  <c r="S14" i="4"/>
  <c r="S22" i="4"/>
  <c r="T6" i="4" l="1"/>
  <c r="T8" i="4"/>
  <c r="T5" i="4"/>
  <c r="T23" i="4"/>
  <c r="T4" i="4"/>
  <c r="T7" i="4"/>
  <c r="T21" i="4"/>
  <c r="T25" i="4"/>
  <c r="T19" i="4"/>
  <c r="T24" i="4"/>
  <c r="T20" i="4"/>
  <c r="T9" i="4"/>
  <c r="T2" i="4"/>
  <c r="U3" i="4"/>
  <c r="T22" i="4"/>
  <c r="U19" i="4" l="1"/>
  <c r="U5" i="4"/>
  <c r="U4" i="4"/>
  <c r="U25" i="4"/>
  <c r="V3" i="4"/>
  <c r="U2" i="4"/>
  <c r="U8" i="4"/>
  <c r="U22" i="4"/>
  <c r="U21" i="4"/>
  <c r="U6" i="4"/>
  <c r="U23" i="4"/>
  <c r="U24" i="4"/>
  <c r="U20" i="4"/>
  <c r="U7" i="4"/>
  <c r="U9" i="4"/>
  <c r="V4" i="4" l="1"/>
  <c r="V7" i="4"/>
  <c r="V23" i="4"/>
  <c r="V24" i="4"/>
  <c r="V9" i="4"/>
  <c r="V8" i="4"/>
  <c r="W3" i="4"/>
  <c r="V2" i="4"/>
  <c r="V6" i="4"/>
  <c r="V20" i="4"/>
  <c r="V19" i="4"/>
  <c r="V5" i="4"/>
  <c r="V22" i="4"/>
  <c r="V25" i="4"/>
  <c r="V21" i="4"/>
  <c r="W4" i="4" l="1"/>
  <c r="W5" i="4"/>
  <c r="W14" i="4"/>
  <c r="W23" i="4"/>
  <c r="W6" i="4"/>
  <c r="W24" i="4"/>
  <c r="W7" i="4"/>
  <c r="W25" i="4"/>
  <c r="W8" i="4"/>
  <c r="X3" i="4"/>
  <c r="W16" i="4"/>
  <c r="W10" i="4"/>
  <c r="W18" i="4"/>
  <c r="W11" i="4"/>
  <c r="W15" i="4"/>
  <c r="W21" i="4"/>
  <c r="W22" i="4"/>
  <c r="W9" i="4"/>
  <c r="W19" i="4"/>
  <c r="W2" i="4"/>
  <c r="W13" i="4"/>
  <c r="W20" i="4"/>
  <c r="W17" i="4"/>
  <c r="W12" i="4"/>
  <c r="X4" i="4" l="1"/>
  <c r="X11" i="4"/>
  <c r="X25" i="4"/>
  <c r="X13" i="4"/>
  <c r="X16" i="4"/>
  <c r="X22" i="4"/>
  <c r="Y3" i="4"/>
  <c r="X8" i="4"/>
  <c r="X9" i="4"/>
  <c r="X15" i="4"/>
  <c r="X12" i="4"/>
  <c r="X17" i="4"/>
  <c r="X19" i="4"/>
  <c r="X10" i="4"/>
  <c r="X7" i="4"/>
  <c r="X23" i="4"/>
  <c r="X2" i="4"/>
  <c r="X20" i="4"/>
  <c r="X5" i="4"/>
  <c r="X14" i="4"/>
  <c r="X21" i="4"/>
  <c r="X6" i="4"/>
  <c r="X18" i="4"/>
  <c r="X24" i="4"/>
  <c r="Y4" i="4" l="1"/>
  <c r="Y15" i="4"/>
  <c r="Y12" i="4"/>
  <c r="Y17" i="4"/>
  <c r="Y16" i="4"/>
  <c r="Y10" i="4"/>
  <c r="Y20" i="4"/>
  <c r="Y14" i="4"/>
  <c r="Y6" i="4"/>
  <c r="Y7" i="4"/>
  <c r="Y11" i="4"/>
  <c r="Y19" i="4"/>
  <c r="Y5" i="4"/>
  <c r="Y18" i="4"/>
  <c r="Y22" i="4"/>
  <c r="Y24" i="4"/>
  <c r="Y25" i="4"/>
  <c r="Z3" i="4"/>
  <c r="Y13" i="4"/>
  <c r="Y21" i="4"/>
  <c r="Y9" i="4"/>
  <c r="Y23" i="4"/>
  <c r="Y8" i="4"/>
  <c r="Y2" i="4"/>
  <c r="Z4" i="4" l="1"/>
  <c r="Z14" i="4"/>
  <c r="Z23" i="4"/>
  <c r="Z8" i="4"/>
  <c r="Z9" i="4"/>
  <c r="Z25" i="4"/>
  <c r="Z15" i="4"/>
  <c r="Z17" i="4"/>
  <c r="Z2" i="4"/>
  <c r="Z10" i="4"/>
  <c r="Z18" i="4"/>
  <c r="Z24" i="4"/>
  <c r="Z12" i="4"/>
  <c r="Z20" i="4"/>
  <c r="Z21" i="4"/>
  <c r="Z22" i="4"/>
  <c r="Z11" i="4"/>
  <c r="Z13" i="4"/>
  <c r="Z5" i="4"/>
  <c r="Z6" i="4"/>
  <c r="Z7" i="4"/>
  <c r="Z19" i="4"/>
  <c r="Z16" i="4"/>
  <c r="AA3" i="4"/>
  <c r="AA4" i="4" l="1"/>
  <c r="AA14" i="4"/>
  <c r="AA7" i="4"/>
  <c r="AA11" i="4"/>
  <c r="AA8" i="4"/>
  <c r="AA12" i="4"/>
  <c r="AA24" i="4"/>
  <c r="AA25" i="4"/>
  <c r="AA2" i="4"/>
  <c r="AA10" i="4"/>
  <c r="AA15" i="4"/>
  <c r="AA9" i="4"/>
  <c r="AA5" i="4"/>
  <c r="AA13" i="4"/>
  <c r="AB3" i="4"/>
  <c r="AA6" i="4"/>
  <c r="AB5" i="4" l="1"/>
  <c r="AB11" i="4"/>
  <c r="AB24" i="4"/>
  <c r="AB8" i="4"/>
  <c r="AB25" i="4"/>
  <c r="AB9" i="4"/>
  <c r="AB10" i="4"/>
  <c r="AC3" i="4"/>
  <c r="AB14" i="4"/>
  <c r="AB6" i="4"/>
  <c r="AB15" i="4"/>
  <c r="AB4" i="4"/>
  <c r="AB12" i="4"/>
  <c r="AB7" i="4"/>
  <c r="AB13" i="4"/>
  <c r="AB2" i="4"/>
  <c r="AC24" i="4" l="1"/>
  <c r="AC22" i="4"/>
  <c r="AC17" i="4"/>
  <c r="AC25" i="4"/>
  <c r="AC14" i="4"/>
  <c r="AC6" i="4"/>
  <c r="AD3" i="4"/>
  <c r="AC21" i="4"/>
  <c r="AC10" i="4"/>
  <c r="AC12" i="4"/>
  <c r="AC16" i="4"/>
  <c r="AC18" i="4"/>
  <c r="AC5" i="4"/>
  <c r="AC7" i="4"/>
  <c r="AC4" i="4"/>
  <c r="AC2" i="4"/>
  <c r="AC8" i="4"/>
  <c r="AC11" i="4"/>
  <c r="AC9" i="4"/>
  <c r="AC15" i="4"/>
  <c r="AC23" i="4"/>
  <c r="AC13" i="4"/>
  <c r="AD12" i="4" l="1"/>
  <c r="AD17" i="4"/>
  <c r="AD22" i="4"/>
  <c r="AD10" i="4"/>
  <c r="AD16" i="4"/>
  <c r="AD4" i="4"/>
  <c r="AD23" i="4"/>
  <c r="AD11" i="4"/>
  <c r="AD7" i="4"/>
  <c r="AD18" i="4"/>
  <c r="AD13" i="4"/>
  <c r="AD5" i="4"/>
  <c r="AD6" i="4"/>
  <c r="AD14" i="4"/>
  <c r="AD15" i="4"/>
  <c r="AD25" i="4"/>
  <c r="AD8" i="4"/>
  <c r="AD9" i="4"/>
  <c r="AE3" i="4"/>
  <c r="AD21" i="4"/>
  <c r="AD24" i="4"/>
  <c r="AD19" i="4"/>
  <c r="AD20" i="4"/>
  <c r="AD2" i="4"/>
  <c r="AE12" i="4" l="1"/>
  <c r="AE16" i="4"/>
  <c r="AE17" i="4"/>
  <c r="AE23" i="4"/>
  <c r="AE4" i="4"/>
  <c r="AE11" i="4"/>
  <c r="AE19" i="4"/>
  <c r="AE10" i="4"/>
  <c r="AE20" i="4"/>
  <c r="AE2" i="4"/>
  <c r="AE5" i="4"/>
  <c r="AE14" i="4"/>
  <c r="AE15" i="4"/>
  <c r="AE7" i="4"/>
  <c r="AE25" i="4"/>
  <c r="AE8" i="4"/>
  <c r="AF3" i="4"/>
  <c r="AE9" i="4"/>
  <c r="AE21" i="4"/>
  <c r="AE13" i="4"/>
  <c r="AE6" i="4"/>
  <c r="AE18" i="4"/>
  <c r="AE24" i="4"/>
  <c r="AE22" i="4"/>
  <c r="AF15" i="4" l="1"/>
  <c r="AF7" i="4"/>
  <c r="AF19" i="4"/>
  <c r="AF9" i="4"/>
  <c r="AF21" i="4"/>
  <c r="AF22" i="4"/>
  <c r="AF17" i="4"/>
  <c r="AF16" i="4"/>
  <c r="AF5" i="4"/>
  <c r="AF2" i="4"/>
  <c r="AF18" i="4"/>
  <c r="AF24" i="4"/>
  <c r="AF8" i="4"/>
  <c r="AF20" i="4"/>
  <c r="AF25" i="4"/>
  <c r="AF12" i="4"/>
  <c r="AF23" i="4"/>
  <c r="AF10" i="4"/>
  <c r="AF14" i="4"/>
  <c r="AF6" i="4"/>
  <c r="AG3" i="4"/>
  <c r="AF4" i="4"/>
  <c r="AF13" i="4"/>
  <c r="AF11" i="4"/>
  <c r="AG4" i="4" l="1"/>
  <c r="AG6" i="4"/>
  <c r="AG18" i="4"/>
  <c r="AG7" i="4"/>
  <c r="AG19" i="4"/>
  <c r="AH3" i="4"/>
  <c r="AG11" i="4"/>
  <c r="AG8" i="4"/>
  <c r="AG20" i="4"/>
  <c r="AG24" i="4"/>
  <c r="AG9" i="4"/>
  <c r="AG21" i="4"/>
  <c r="AG15" i="4"/>
  <c r="AG16" i="4"/>
  <c r="AG2" i="4"/>
  <c r="AG25" i="4"/>
  <c r="AG13" i="4"/>
  <c r="AG22" i="4"/>
  <c r="AG23" i="4"/>
  <c r="AG5" i="4"/>
  <c r="AG12" i="4"/>
  <c r="AG17" i="4"/>
  <c r="AG10" i="4"/>
  <c r="AG14" i="4"/>
  <c r="AH18" i="4" l="1"/>
  <c r="AH6" i="4"/>
  <c r="AH2" i="4"/>
  <c r="AH7" i="4"/>
  <c r="AH19" i="4"/>
  <c r="AH8" i="4"/>
  <c r="AH11" i="4"/>
  <c r="AH9" i="4"/>
  <c r="AH20" i="4"/>
  <c r="AH15" i="4"/>
  <c r="AH13" i="4"/>
  <c r="AH12" i="4"/>
  <c r="AH17" i="4"/>
  <c r="AH10" i="4"/>
  <c r="AH4" i="4"/>
  <c r="AH16" i="4"/>
  <c r="AH14" i="4"/>
  <c r="AH5" i="4"/>
  <c r="AI3" i="4"/>
  <c r="AI10" i="4" l="1"/>
  <c r="AI16" i="4"/>
  <c r="AI17" i="4"/>
  <c r="AI14" i="4"/>
  <c r="AI4" i="4"/>
  <c r="AJ3" i="4"/>
  <c r="AI7" i="4"/>
  <c r="AI11" i="4"/>
  <c r="AI8" i="4"/>
  <c r="AI18" i="4"/>
  <c r="AI5" i="4"/>
  <c r="AI2" i="4"/>
  <c r="AI19" i="4"/>
  <c r="AI6" i="4"/>
  <c r="AI20" i="4"/>
  <c r="AI15" i="4"/>
  <c r="AI9" i="4"/>
  <c r="AI13" i="4"/>
  <c r="AI12" i="4"/>
  <c r="AJ5" i="4" l="1"/>
  <c r="AJ14" i="4"/>
  <c r="AJ15" i="4"/>
  <c r="AJ6" i="4"/>
  <c r="AJ18" i="4"/>
  <c r="AJ4" i="4"/>
  <c r="AJ7" i="4"/>
  <c r="AJ19" i="4"/>
  <c r="AJ12" i="4"/>
  <c r="AJ8" i="4"/>
  <c r="AJ20" i="4"/>
  <c r="AJ16" i="4"/>
  <c r="AJ23" i="4"/>
  <c r="AJ10" i="4"/>
  <c r="AJ11" i="4"/>
  <c r="AJ9" i="4"/>
  <c r="AJ21" i="4"/>
  <c r="AK3" i="4"/>
  <c r="AJ13" i="4"/>
  <c r="AJ22" i="4"/>
  <c r="AJ2" i="4"/>
  <c r="AJ17" i="4"/>
  <c r="AK2" i="4" l="1"/>
  <c r="AK10" i="4"/>
  <c r="AK24" i="4"/>
  <c r="AK5" i="4"/>
  <c r="AK14" i="4"/>
  <c r="AK25" i="4"/>
  <c r="AK22" i="4"/>
  <c r="AK6" i="4"/>
  <c r="AK18" i="4"/>
  <c r="AK4" i="4"/>
  <c r="AK7" i="4"/>
  <c r="AK19" i="4"/>
  <c r="AK9" i="4"/>
  <c r="AK12" i="4"/>
  <c r="AK13" i="4"/>
  <c r="AK11" i="4"/>
  <c r="AK8" i="4"/>
  <c r="AK20" i="4"/>
  <c r="AK15" i="4"/>
  <c r="AK16" i="4"/>
  <c r="AK21" i="4"/>
  <c r="AK17" i="4"/>
  <c r="AK23" i="4"/>
</calcChain>
</file>

<file path=xl/sharedStrings.xml><?xml version="1.0" encoding="utf-8"?>
<sst xmlns="http://schemas.openxmlformats.org/spreadsheetml/2006/main" count="307" uniqueCount="109">
  <si>
    <t>User Story</t>
  </si>
  <si>
    <t>Estimación</t>
  </si>
  <si>
    <t>Responsable</t>
  </si>
  <si>
    <t>Descripción</t>
  </si>
  <si>
    <t>Acciones permitidas por el rol administrador</t>
  </si>
  <si>
    <t>Aceptación de politicas de privavidad y proteccion de datos</t>
  </si>
  <si>
    <t>Acción donde los usuario es su proces de registro deben aceptar o rechazar las politicas de privacidad y protección de datos de Indetex.</t>
  </si>
  <si>
    <t>Rol</t>
  </si>
  <si>
    <t>Integrante</t>
  </si>
  <si>
    <t>Tareas</t>
  </si>
  <si>
    <t>Product Owner</t>
  </si>
  <si>
    <t>Amin Alejandro Lugo Cruz</t>
  </si>
  <si>
    <t>Rol encargado de traducir y consignar las historias de usuario que se han obtenido a través de entrevistas con el cliente.</t>
  </si>
  <si>
    <t>Dueño del Productos</t>
  </si>
  <si>
    <t>Cliente</t>
  </si>
  <si>
    <t>Team developer</t>
  </si>
  <si>
    <t>Rol encargado del desarrollo de las historias de usuario</t>
  </si>
  <si>
    <t>Rol responsable de liderar y gestionar la ejecución de las actividades a través del team developer.</t>
  </si>
  <si>
    <t>Sprint</t>
  </si>
  <si>
    <t>Definición de artefactos</t>
  </si>
  <si>
    <t>Sprint 1</t>
  </si>
  <si>
    <t>Definición del cronograma</t>
  </si>
  <si>
    <t>Definición de Roles</t>
  </si>
  <si>
    <t>Publicación de los entregables</t>
  </si>
  <si>
    <t>Definición del backlog y su asignación por Sprint y responsable.</t>
  </si>
  <si>
    <t>Documento descriptivo (diagrama de clases) de las clases más importantes, este elemento se construye en notación UML.</t>
  </si>
  <si>
    <t>Sprint 2</t>
  </si>
  <si>
    <t>Sprint 3</t>
  </si>
  <si>
    <t>Sprint 4</t>
  </si>
  <si>
    <t>Unidad tiempo</t>
  </si>
  <si>
    <t>dias</t>
  </si>
  <si>
    <t>Fecha inicio</t>
  </si>
  <si>
    <t>Fecha fin</t>
  </si>
  <si>
    <t>Dias lab</t>
  </si>
  <si>
    <t>Fecha Inicio</t>
  </si>
  <si>
    <t>Cumplimiento</t>
  </si>
  <si>
    <t>Fecha Fin</t>
  </si>
  <si>
    <t>Ref</t>
  </si>
  <si>
    <t>Sp 1</t>
  </si>
  <si>
    <t>Sp 2</t>
  </si>
  <si>
    <t>Sp 3</t>
  </si>
  <si>
    <t>Sp 4</t>
  </si>
  <si>
    <t>Clase</t>
  </si>
  <si>
    <t>En esta clase se define los tipos de Roles (superadministrador, administrador, usuario final)</t>
  </si>
  <si>
    <t>Usuario</t>
  </si>
  <si>
    <t>En esta clase se define los datos requeridos para indetificar un cliente o un administrador en el sistema</t>
  </si>
  <si>
    <t>DatosUsuario</t>
  </si>
  <si>
    <t>En esta clase de definen los datos basicos para identificar un usuario, junto sus datos de envio y medios de pago</t>
  </si>
  <si>
    <t>Pedido</t>
  </si>
  <si>
    <t>En esta clase de captan los datos del pedio, que a su vez hereda datos de la factura, la cual se divide en dos clases, ello con el fin de atomizar la informacón y facilitar la captura de los datos.</t>
  </si>
  <si>
    <t>FacturaCabecera</t>
  </si>
  <si>
    <t>Datos generales que permiten asociar los productos regitrados en el detalle</t>
  </si>
  <si>
    <t>FacturaDetalle</t>
  </si>
  <si>
    <t>Datos especificos por producto, en donde se asigna el valor por unidad y calculo de los impuestos como el IVA</t>
  </si>
  <si>
    <t>ListaDeseos</t>
  </si>
  <si>
    <t>Clase definida para captar los productos sobre los cuales los usuarios presentan interes o intesión de compra.</t>
  </si>
  <si>
    <t>Producto</t>
  </si>
  <si>
    <t>Esta clase permite segmetar en datos pequeños la identificación de los productos que ofrece Indetex</t>
  </si>
  <si>
    <t>Comentario</t>
  </si>
  <si>
    <t>Esta clase busca captar los datos que ofrece un usuario, de acuerdo a su experiencia de compra</t>
  </si>
  <si>
    <t>Diagrama de despliegue</t>
  </si>
  <si>
    <t>Caraterización de mercancias</t>
  </si>
  <si>
    <t>Scrum Máster</t>
  </si>
  <si>
    <t>Dilan David Solar Tous</t>
  </si>
  <si>
    <t>Realizar seguimiento de la ejecución de actividades.</t>
  </si>
  <si>
    <t>Inírida Arrieta Correa</t>
  </si>
  <si>
    <t>Registrar las historias de usuario.</t>
  </si>
  <si>
    <t>InstaYA</t>
  </si>
  <si>
    <t>Entregar los insumos necesarios para la toma de requerimientos.</t>
  </si>
  <si>
    <t>Analizar, diseñar e implementar las historias de usuario asignadas.</t>
  </si>
  <si>
    <t>Julieth León Pedraza</t>
  </si>
  <si>
    <t>Efrén Ducuara</t>
  </si>
  <si>
    <t>Christian Arroyo Sánchez</t>
  </si>
  <si>
    <t>Alta de datos de cliente</t>
  </si>
  <si>
    <t>Modificación de datos de cliente</t>
  </si>
  <si>
    <t>Baja de datos de cliente</t>
  </si>
  <si>
    <t>Gestión de acceso con usuarios</t>
  </si>
  <si>
    <t>Generación del espacio de trabajo para el backlog</t>
  </si>
  <si>
    <t>Gestión de logica de franjas horarias de recogida de paquetes</t>
  </si>
  <si>
    <t>Generación y asociación de guias</t>
  </si>
  <si>
    <t>Asignación de estados para las mercancias</t>
  </si>
  <si>
    <t>Definición de Arquitectura MVVM</t>
  </si>
  <si>
    <t>Definición de servicios de API</t>
  </si>
  <si>
    <t>Definición de conectividad de Front a API</t>
  </si>
  <si>
    <t>Definición del consumo y diseño del Front que estara dispuesto al cosumo de la API, a traves de la cual los usuarios accederan a la información.</t>
  </si>
  <si>
    <t>Definición, publicación de historias de usuario que seran atendidas por el team developer.</t>
  </si>
  <si>
    <t>Definición de la arquitectura modelo vista - vista modelo, que es la mas usada en esquemas de asociados al consumo de API'S.</t>
  </si>
  <si>
    <t>Definición del listado de servicios que seran atendidos en la logica del negocio, proporcinada a traves de la API.</t>
  </si>
  <si>
    <t>Servicio que permite la parametrización de las franajas horarias para la recepción o recogia de de las mercacias.</t>
  </si>
  <si>
    <t>Registro de entrega de paquetes</t>
  </si>
  <si>
    <t>Rastreo de mercancias</t>
  </si>
  <si>
    <t>Registro de entregas</t>
  </si>
  <si>
    <t>Gestionar usuarios, operar las solicitudes de parametrización de la solución.</t>
  </si>
  <si>
    <t>Definición de fechas de las historias de usuario, basadas en experiencia de los miembros a través de scrum póker.</t>
  </si>
  <si>
    <t>Establecer basado en el listado de miembros los roles a desarrollar, se evalúan tres inicialmente (Product Owner, Scrum Master, Team Development).</t>
  </si>
  <si>
    <t>Publicar los entregables en la plataforma de Misión TIC.</t>
  </si>
  <si>
    <t>Servicio orientado a captar las especificaciones de volumen y peso de las mercacias para determinar el cobro, medio y condiciones es las cuales debe ser transportado.</t>
  </si>
  <si>
    <t>Servicio orientado al registro de datos de nuevos clientes.</t>
  </si>
  <si>
    <t>Servicio orientado a la modificacion de datos de los clientes registrados.</t>
  </si>
  <si>
    <t>Servicio orientado a desactivar o eliminar por requerimiento de un cliente los datos suministrados en el proceso de alta o modificación del cliente.</t>
  </si>
  <si>
    <t>Servicio de registro de entrega de paquetes o mercacias, determinado como prueba de entrega de acuerdo a la solicitud del cliente.</t>
  </si>
  <si>
    <t>Servicio encargado de la generación de codigos a datos del cliente y servicio de entrega para facilitar el proceso de rastreo.</t>
  </si>
  <si>
    <t>Servicio que le facilita al usuario la identificación o ruta del paquete en tiempo real.</t>
  </si>
  <si>
    <t>Servicio encargado de asignar los estados (Guardado, Entregado, Cancelado) de acuerdo al transito o condición de entrega de los paquetes o mercancias.</t>
  </si>
  <si>
    <t>Servicio orientado al registro y recolección de evidencia de entrega de cada uno de los paquetes o mercancias.</t>
  </si>
  <si>
    <t>festivos</t>
  </si>
  <si>
    <t>Total</t>
  </si>
  <si>
    <t>Modulo que permite a los usuario acceder a los contenidos y acciones propias de usuario registrados.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</si>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</sst>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5B9BD5"/>
        <bgColor indexed="64"/>
      </patternFill>
    </fill>
    <fill>
      <patternFill patternType="solid">
        <fgColor rgb="FFDEEAF6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medium">
        <color rgb="FF5B9BD5"/>
      </left>
      <right/>
      <top style="medium">
        <color rgb="FF5B9BD5"/>
      </top>
      <bottom style="medium">
        <color rgb="FF5B9BD5"/>
      </bottom>
      <diagonal/>
    </border>
    <border>
      <left/>
      <right/>
      <top style="medium">
        <color rgb="FF5B9BD5"/>
      </top>
      <bottom style="medium">
        <color rgb="FF5B9BD5"/>
      </bottom>
      <diagonal/>
    </border>
    <border>
      <left/>
      <right style="medium">
        <color rgb="FF5B9BD5"/>
      </right>
      <top style="medium">
        <color rgb="FF5B9BD5"/>
      </top>
      <bottom style="medium">
        <color rgb="FF5B9BD5"/>
      </bottom>
      <diagonal/>
    </border>
    <border>
      <left/>
      <right style="medium">
        <color rgb="FF9CC2E5"/>
      </right>
      <top/>
      <bottom/>
      <diagonal/>
    </border>
    <border>
      <left style="medium">
        <color rgb="FF9CC2E5"/>
      </left>
      <right style="medium">
        <color rgb="FF9CC2E5"/>
      </right>
      <top style="medium">
        <color rgb="FF5B9BD5"/>
      </top>
      <bottom/>
      <diagonal/>
    </border>
    <border>
      <left style="medium">
        <color rgb="FF9CC2E5"/>
      </left>
      <right style="medium">
        <color rgb="FF9CC2E5"/>
      </right>
      <top style="medium">
        <color rgb="FF9CC2E5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0" fillId="0" borderId="0" xfId="0" applyAlignment="1">
      <alignment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7" fillId="4" borderId="8" xfId="0" applyFont="1" applyFill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6" fillId="4" borderId="8" xfId="0" applyFont="1" applyFill="1" applyBorder="1" applyAlignment="1">
      <alignment vertical="center" wrapText="1"/>
    </xf>
  </cellXfs>
  <cellStyles count="2">
    <cellStyle name="Normal" xfId="0" builtinId="0"/>
    <cellStyle name="Porcentaje" xfId="1" builtinId="5"/>
  </cellStyles>
  <dxfs count="42"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EAFB09-3E6A-42E3-A162-61A5EFFCF96C}" name="tblBacklog" displayName="tblBacklog" ref="A1:G24" totalsRowCount="1" headerRowDxfId="41" dataDxfId="40">
  <sortState xmlns:xlrd2="http://schemas.microsoft.com/office/spreadsheetml/2017/richdata2" ref="B2:G23">
    <sortCondition ref="G1:G23"/>
  </sortState>
  <tableColumns count="7">
    <tableColumn id="6" xr3:uid="{30F4EFE0-9C57-4F1B-A5FC-A8AAF6D90E70}" name="No" dataDxfId="39" totalsRowDxfId="38"/>
    <tableColumn id="1" xr3:uid="{1C1F19A5-6B62-4DE6-B12B-D8412FC0E9AC}" name="User Story" dataDxfId="37" totalsRowDxfId="36"/>
    <tableColumn id="2" xr3:uid="{73714A26-9520-426E-8A50-F74F7FE7CF27}" name="Descripción" dataDxfId="35" totalsRowDxfId="34"/>
    <tableColumn id="3" xr3:uid="{73F433B2-063C-4061-948E-9C9B0EB8415B}" name="Estimación" dataDxfId="33" totalsRowDxfId="32"/>
    <tableColumn id="7" xr3:uid="{60063B1D-BBC6-47C5-BD7D-38A7E6503EF1}" name="Unidad tiempo" dataDxfId="31" totalsRowDxfId="30"/>
    <tableColumn id="4" xr3:uid="{0430D667-BE26-49C8-8F66-3A5FDF7E1D1F}" name="Responsable" dataDxfId="29" totalsRowDxfId="28"/>
    <tableColumn id="5" xr3:uid="{1883A58A-52F3-4BCE-81D7-AE2EA200C92B}" name="Sprint" dataDxfId="27" totalsRowDxfId="26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EC93BE-7343-4E24-BD79-3AF73FE280E6}" name="tblRoles" displayName="tblRoles" ref="A1:D8" totalsRowShown="0">
  <autoFilter ref="A1:D8" xr:uid="{D1EC93BE-7343-4E24-BD79-3AF73FE280E6}"/>
  <tableColumns count="4">
    <tableColumn id="1" xr3:uid="{6A920F7C-9F3E-4DE5-ADA5-1A23372A9324}" name="Rol"/>
    <tableColumn id="2" xr3:uid="{B95D5747-2FAD-4817-A74C-288E50B3185B}" name="Integrante"/>
    <tableColumn id="3" xr3:uid="{9945AF3B-95DE-4229-81F5-25937D2D52F7}" name="Descripción"/>
    <tableColumn id="4" xr3:uid="{8333CCFE-FA72-47C7-8398-DACD64EE73CB}" name="Tarea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FE0382-9380-4834-86F8-6377ADA019D2}" name="tblFechasSprint" displayName="tblFechasSprint" ref="A1:E6" totalsRowCount="1">
  <autoFilter ref="A1:E5" xr:uid="{47FE0382-9380-4834-86F8-6377ADA019D2}"/>
  <tableColumns count="5">
    <tableColumn id="1" xr3:uid="{F9308EE5-0CB6-45B7-89D0-789CE09ACA4B}" name="Sprint" totalsRowLabel="Total"/>
    <tableColumn id="2" xr3:uid="{CB342ABF-8187-4547-8BA4-E12204CDB239}" name="Fecha inicio"/>
    <tableColumn id="3" xr3:uid="{227A91A1-6056-44C4-81FC-891A300109E8}" name="Fecha fin"/>
    <tableColumn id="4" xr3:uid="{1830ED1E-6167-4273-9E87-9716C56AB1BF}" name="Dias lab" totalsRowFunction="sum" dataDxfId="25">
      <calculatedColumnFormula>NETWORKDAYS(tblFechasSprint[[#This Row],[Fecha inicio]],tblFechasSprint[[#This Row],[Fecha fin]],tblFestivos[festivos])</calculatedColumnFormula>
    </tableColumn>
    <tableColumn id="5" xr3:uid="{324759F3-E705-4C50-887C-17C1F940C4FB}" name="Ref"/>
  </tableColumns>
  <tableStyleInfo name="TableStyleLight9" showFirstColumn="0" showLastColumn="0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E9B2801-C300-4059-A6AC-991898491777}" name="tblFestivos" displayName="tblFestivos" ref="G1:G3" totalsRowShown="0">
  <autoFilter ref="G1:G3" xr:uid="{DE9B2801-C300-4059-A6AC-991898491777}"/>
  <tableColumns count="1">
    <tableColumn id="1" xr3:uid="{262F42FE-0D50-461E-AC73-9388E410B3DE}" name="festiv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779908D-A02A-4341-8B34-1EC852F3339A}" name="tblBacklogCronograma" displayName="tblBacklogCronograma" ref="A3:I25" headerRowDxfId="22" dataDxfId="21">
  <autoFilter ref="A3:I25" xr:uid="{6AEAFB09-3E6A-42E3-A162-61A5EFFCF96C}"/>
  <sortState xmlns:xlrd2="http://schemas.microsoft.com/office/spreadsheetml/2017/richdata2" ref="A4:F25">
    <sortCondition ref="F3:F25"/>
  </sortState>
  <tableColumns count="9">
    <tableColumn id="1" xr3:uid="{0D964722-BA93-4FC6-93E3-790D4CCDD221}" name="User Story" totalsRowLabel="Total" dataDxfId="20" totalsRowDxfId="19"/>
    <tableColumn id="2" xr3:uid="{72C56BAF-2CA5-43BC-99EB-F884F219716C}" name="Descripción" dataDxfId="18" totalsRowDxfId="17"/>
    <tableColumn id="3" xr3:uid="{1A0CFE55-AAF7-4806-A471-2200380B526A}" name="Estimación" totalsRowFunction="sum" dataDxfId="16" totalsRowDxfId="15"/>
    <tableColumn id="7" xr3:uid="{9155CF8C-C3DE-4BE9-A639-226B1824E106}" name="Unidad tiempo" dataDxfId="14" totalsRowDxfId="13"/>
    <tableColumn id="4" xr3:uid="{68B7D2ED-A0E7-4C8C-8067-9F0D96FC46ED}" name="Responsable" dataDxfId="12" totalsRowDxfId="11"/>
    <tableColumn id="5" xr3:uid="{4ED82917-F217-4562-9865-71BA9285CD0F}" name="Sprint" dataDxfId="10" totalsRowDxfId="9"/>
    <tableColumn id="8" xr3:uid="{A8E8F688-0145-487C-BFFA-3E16DFB98214}" name="Fecha Inicio" dataDxfId="8" totalsRowDxfId="7">
      <calculatedColumnFormula>VLOOKUP(tblBacklogCronograma[[#This Row],[Sprint]],tblFechasSprint[#All],2,0)</calculatedColumnFormula>
    </tableColumn>
    <tableColumn id="10" xr3:uid="{C93AAEB5-ECCB-4771-B2DE-22B63C192378}" name="Fecha Fin" dataDxfId="6" totalsRowDxfId="5">
      <calculatedColumnFormula>VLOOKUP(tblBacklogCronograma[[#This Row],[Sprint]],tblFechasSprint[#All],3,0)</calculatedColumnFormula>
    </tableColumn>
    <tableColumn id="9" xr3:uid="{A7E3B27F-C4F0-4B9C-BFB2-80E6C770ACAE}" name="Cumplimiento" totalsRowFunction="count" dataDxfId="4" totalsRowDxfId="3" dataCellStyle="Porcentaje"/>
  </tableColumns>
  <tableStyleInfo name="TableStyleLight9" showFirstColumn="0" showLastColumn="0" showRowStripes="1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B14BE2-D3D5-485E-8C3D-17A5CADF392D}" name="tblClaseDescripcion" displayName="tblClaseDescripcion" ref="A1:B10" totalsRowShown="0" headerRowDxfId="2">
  <autoFilter ref="A1:B10" xr:uid="{7CB14BE2-D3D5-485E-8C3D-17A5CADF392D}"/>
  <tableColumns count="2">
    <tableColumn id="1" xr3:uid="{B052BB09-377F-4E3E-B59F-5B2F7A005BFF}" name="Clase" dataDxfId="1"/>
    <tableColumn id="2" xr3:uid="{5461F6C3-607A-4E56-B4F0-C1D29B924C38}" name="Descripción" dataDxfId="0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BFB9-9A0A-4E74-9236-ACF9DC69237B}">
  <dimension ref="A1:G24"/>
  <sheetViews>
    <sheetView workbookViewId="0"/>
  </sheetViews>
  <sheetFormatPr baseColWidth="10" defaultRowHeight="15" x14ac:dyDescent="0.25"/>
  <cols>
    <col min="1" max="1" width="8.140625" bestFit="1" customWidth="1"/>
    <col min="2" max="2" width="38.7109375" bestFit="1" customWidth="1"/>
    <col min="3" max="3" width="89.5703125" bestFit="1" customWidth="1"/>
    <col min="4" max="4" width="15.140625" bestFit="1" customWidth="1"/>
    <col min="5" max="5" width="18.85546875" bestFit="1" customWidth="1"/>
    <col min="6" max="6" width="24" bestFit="1" customWidth="1"/>
    <col min="7" max="7" width="10.85546875" bestFit="1" customWidth="1"/>
  </cols>
  <sheetData>
    <row r="1" spans="1:7" x14ac:dyDescent="0.25">
      <c r="A1" s="3" t="s">
        <v>108</v>
      </c>
      <c r="B1" s="3" t="s">
        <v>0</v>
      </c>
      <c r="C1" s="3" t="s">
        <v>3</v>
      </c>
      <c r="D1" s="3" t="s">
        <v>1</v>
      </c>
      <c r="E1" s="3" t="s">
        <v>29</v>
      </c>
      <c r="F1" s="3" t="s">
        <v>2</v>
      </c>
      <c r="G1" s="3" t="s">
        <v>18</v>
      </c>
    </row>
    <row r="2" spans="1:7" x14ac:dyDescent="0.25">
      <c r="A2" s="3">
        <v>1</v>
      </c>
      <c r="B2" s="2" t="s">
        <v>19</v>
      </c>
      <c r="C2" s="2" t="s">
        <v>24</v>
      </c>
      <c r="D2" s="3">
        <v>2</v>
      </c>
      <c r="E2" s="3" t="s">
        <v>30</v>
      </c>
      <c r="F2" s="5" t="s">
        <v>63</v>
      </c>
      <c r="G2" s="3" t="s">
        <v>20</v>
      </c>
    </row>
    <row r="3" spans="1:7" ht="30" x14ac:dyDescent="0.25">
      <c r="A3" s="3">
        <f>A2+1</f>
        <v>2</v>
      </c>
      <c r="B3" s="2" t="s">
        <v>21</v>
      </c>
      <c r="C3" s="2" t="s">
        <v>93</v>
      </c>
      <c r="D3" s="3">
        <v>2</v>
      </c>
      <c r="E3" s="3" t="s">
        <v>30</v>
      </c>
      <c r="F3" s="5" t="s">
        <v>65</v>
      </c>
      <c r="G3" s="3" t="s">
        <v>20</v>
      </c>
    </row>
    <row r="4" spans="1:7" ht="30" x14ac:dyDescent="0.25">
      <c r="A4" s="3">
        <f t="shared" ref="A4:A23" si="0">A3+1</f>
        <v>3</v>
      </c>
      <c r="B4" s="2" t="s">
        <v>22</v>
      </c>
      <c r="C4" s="2" t="s">
        <v>94</v>
      </c>
      <c r="D4" s="3">
        <v>2</v>
      </c>
      <c r="E4" s="3" t="s">
        <v>30</v>
      </c>
      <c r="F4" s="5" t="s">
        <v>11</v>
      </c>
      <c r="G4" s="3" t="s">
        <v>20</v>
      </c>
    </row>
    <row r="5" spans="1:7" x14ac:dyDescent="0.25">
      <c r="A5" s="3">
        <f t="shared" si="0"/>
        <v>4</v>
      </c>
      <c r="B5" s="2" t="s">
        <v>23</v>
      </c>
      <c r="C5" s="2" t="s">
        <v>95</v>
      </c>
      <c r="D5" s="3">
        <v>2</v>
      </c>
      <c r="E5" s="3" t="s">
        <v>30</v>
      </c>
      <c r="F5" s="5" t="s">
        <v>70</v>
      </c>
      <c r="G5" s="3" t="s">
        <v>20</v>
      </c>
    </row>
    <row r="6" spans="1:7" ht="30" x14ac:dyDescent="0.25">
      <c r="A6" s="3">
        <f t="shared" si="0"/>
        <v>5</v>
      </c>
      <c r="B6" s="2" t="s">
        <v>60</v>
      </c>
      <c r="C6" s="2" t="s">
        <v>25</v>
      </c>
      <c r="D6" s="3">
        <v>2</v>
      </c>
      <c r="E6" s="3" t="s">
        <v>30</v>
      </c>
      <c r="F6" s="5" t="s">
        <v>71</v>
      </c>
      <c r="G6" s="3" t="s">
        <v>20</v>
      </c>
    </row>
    <row r="7" spans="1:7" ht="30" x14ac:dyDescent="0.25">
      <c r="A7" s="3">
        <f t="shared" si="0"/>
        <v>6</v>
      </c>
      <c r="B7" s="2" t="s">
        <v>81</v>
      </c>
      <c r="C7" s="2" t="s">
        <v>86</v>
      </c>
      <c r="D7" s="3">
        <v>2</v>
      </c>
      <c r="E7" s="3" t="s">
        <v>30</v>
      </c>
      <c r="F7" s="5" t="s">
        <v>72</v>
      </c>
      <c r="G7" s="3" t="s">
        <v>20</v>
      </c>
    </row>
    <row r="8" spans="1:7" ht="30" x14ac:dyDescent="0.25">
      <c r="A8" s="3">
        <f t="shared" si="0"/>
        <v>7</v>
      </c>
      <c r="B8" s="4" t="s">
        <v>82</v>
      </c>
      <c r="C8" s="2" t="s">
        <v>87</v>
      </c>
      <c r="D8" s="3">
        <v>2</v>
      </c>
      <c r="E8" s="3" t="s">
        <v>30</v>
      </c>
      <c r="F8" s="5" t="s">
        <v>63</v>
      </c>
      <c r="G8" s="3" t="s">
        <v>20</v>
      </c>
    </row>
    <row r="9" spans="1:7" ht="30" x14ac:dyDescent="0.25">
      <c r="A9" s="3">
        <f t="shared" si="0"/>
        <v>8</v>
      </c>
      <c r="B9" s="4" t="s">
        <v>83</v>
      </c>
      <c r="C9" s="2" t="s">
        <v>84</v>
      </c>
      <c r="D9" s="3">
        <v>2</v>
      </c>
      <c r="E9" s="3" t="s">
        <v>30</v>
      </c>
      <c r="F9" s="5" t="s">
        <v>65</v>
      </c>
      <c r="G9" s="3" t="s">
        <v>26</v>
      </c>
    </row>
    <row r="10" spans="1:7" ht="30" x14ac:dyDescent="0.25">
      <c r="A10" s="3">
        <f t="shared" si="0"/>
        <v>9</v>
      </c>
      <c r="B10" s="4" t="s">
        <v>77</v>
      </c>
      <c r="C10" s="2" t="s">
        <v>85</v>
      </c>
      <c r="D10" s="3">
        <v>2</v>
      </c>
      <c r="E10" s="3" t="s">
        <v>30</v>
      </c>
      <c r="F10" s="5" t="s">
        <v>11</v>
      </c>
      <c r="G10" s="3" t="s">
        <v>26</v>
      </c>
    </row>
    <row r="11" spans="1:7" ht="30" x14ac:dyDescent="0.25">
      <c r="A11" s="3">
        <f t="shared" si="0"/>
        <v>10</v>
      </c>
      <c r="B11" s="4" t="s">
        <v>78</v>
      </c>
      <c r="C11" s="2" t="s">
        <v>88</v>
      </c>
      <c r="D11" s="3">
        <v>2</v>
      </c>
      <c r="E11" s="3" t="s">
        <v>30</v>
      </c>
      <c r="F11" s="5" t="s">
        <v>70</v>
      </c>
      <c r="G11" s="3" t="s">
        <v>26</v>
      </c>
    </row>
    <row r="12" spans="1:7" ht="30" x14ac:dyDescent="0.25">
      <c r="A12" s="3">
        <f t="shared" si="0"/>
        <v>11</v>
      </c>
      <c r="B12" s="4" t="s">
        <v>61</v>
      </c>
      <c r="C12" s="2" t="s">
        <v>96</v>
      </c>
      <c r="D12" s="3">
        <v>2</v>
      </c>
      <c r="E12" s="3" t="s">
        <v>30</v>
      </c>
      <c r="F12" s="5" t="s">
        <v>71</v>
      </c>
      <c r="G12" s="3" t="s">
        <v>26</v>
      </c>
    </row>
    <row r="13" spans="1:7" x14ac:dyDescent="0.25">
      <c r="A13" s="3">
        <f t="shared" si="0"/>
        <v>12</v>
      </c>
      <c r="B13" s="4" t="s">
        <v>73</v>
      </c>
      <c r="C13" s="2" t="s">
        <v>97</v>
      </c>
      <c r="D13" s="3">
        <v>2</v>
      </c>
      <c r="E13" s="3" t="s">
        <v>30</v>
      </c>
      <c r="F13" s="5" t="s">
        <v>72</v>
      </c>
      <c r="G13" s="3" t="s">
        <v>26</v>
      </c>
    </row>
    <row r="14" spans="1:7" x14ac:dyDescent="0.25">
      <c r="A14" s="3">
        <f t="shared" si="0"/>
        <v>13</v>
      </c>
      <c r="B14" s="4" t="s">
        <v>74</v>
      </c>
      <c r="C14" s="2" t="s">
        <v>98</v>
      </c>
      <c r="D14" s="3">
        <v>2</v>
      </c>
      <c r="E14" s="3" t="s">
        <v>30</v>
      </c>
      <c r="F14" s="5" t="s">
        <v>63</v>
      </c>
      <c r="G14" s="3" t="s">
        <v>27</v>
      </c>
    </row>
    <row r="15" spans="1:7" ht="30" x14ac:dyDescent="0.25">
      <c r="A15" s="3">
        <f t="shared" si="0"/>
        <v>14</v>
      </c>
      <c r="B15" s="4" t="s">
        <v>75</v>
      </c>
      <c r="C15" s="2" t="s">
        <v>99</v>
      </c>
      <c r="D15" s="3">
        <v>2</v>
      </c>
      <c r="E15" s="3" t="s">
        <v>30</v>
      </c>
      <c r="F15" s="5" t="s">
        <v>65</v>
      </c>
      <c r="G15" s="3" t="s">
        <v>27</v>
      </c>
    </row>
    <row r="16" spans="1:7" ht="30" x14ac:dyDescent="0.25">
      <c r="A16" s="3">
        <f t="shared" si="0"/>
        <v>15</v>
      </c>
      <c r="B16" s="4" t="s">
        <v>89</v>
      </c>
      <c r="C16" s="2" t="s">
        <v>100</v>
      </c>
      <c r="D16" s="3">
        <v>2</v>
      </c>
      <c r="E16" s="3" t="s">
        <v>30</v>
      </c>
      <c r="F16" s="5" t="s">
        <v>11</v>
      </c>
      <c r="G16" s="3" t="s">
        <v>27</v>
      </c>
    </row>
    <row r="17" spans="1:7" ht="30" x14ac:dyDescent="0.25">
      <c r="A17" s="3">
        <f t="shared" si="0"/>
        <v>16</v>
      </c>
      <c r="B17" s="4" t="s">
        <v>79</v>
      </c>
      <c r="C17" s="2" t="s">
        <v>101</v>
      </c>
      <c r="D17" s="3">
        <v>2</v>
      </c>
      <c r="E17" s="3" t="s">
        <v>30</v>
      </c>
      <c r="F17" s="5" t="s">
        <v>70</v>
      </c>
      <c r="G17" s="3" t="s">
        <v>27</v>
      </c>
    </row>
    <row r="18" spans="1:7" x14ac:dyDescent="0.25">
      <c r="A18" s="3">
        <f t="shared" si="0"/>
        <v>17</v>
      </c>
      <c r="B18" s="4" t="s">
        <v>90</v>
      </c>
      <c r="C18" s="2" t="s">
        <v>102</v>
      </c>
      <c r="D18" s="3">
        <v>2</v>
      </c>
      <c r="E18" s="3" t="s">
        <v>30</v>
      </c>
      <c r="F18" s="5" t="s">
        <v>71</v>
      </c>
      <c r="G18" s="3" t="s">
        <v>27</v>
      </c>
    </row>
    <row r="19" spans="1:7" ht="30" x14ac:dyDescent="0.25">
      <c r="A19" s="3">
        <f t="shared" si="0"/>
        <v>18</v>
      </c>
      <c r="B19" s="4" t="s">
        <v>80</v>
      </c>
      <c r="C19" s="2" t="s">
        <v>103</v>
      </c>
      <c r="D19" s="3">
        <v>2</v>
      </c>
      <c r="E19" s="3" t="s">
        <v>30</v>
      </c>
      <c r="F19" s="5" t="s">
        <v>72</v>
      </c>
      <c r="G19" s="3" t="s">
        <v>28</v>
      </c>
    </row>
    <row r="20" spans="1:7" ht="30" x14ac:dyDescent="0.25">
      <c r="A20" s="3">
        <f t="shared" si="0"/>
        <v>19</v>
      </c>
      <c r="B20" s="4" t="s">
        <v>91</v>
      </c>
      <c r="C20" s="2" t="s">
        <v>104</v>
      </c>
      <c r="D20" s="3">
        <v>2</v>
      </c>
      <c r="E20" s="3" t="s">
        <v>30</v>
      </c>
      <c r="F20" s="5" t="s">
        <v>63</v>
      </c>
      <c r="G20" s="3" t="s">
        <v>28</v>
      </c>
    </row>
    <row r="21" spans="1:7" ht="30" x14ac:dyDescent="0.25">
      <c r="A21" s="3">
        <f t="shared" si="0"/>
        <v>20</v>
      </c>
      <c r="B21" s="4" t="s">
        <v>4</v>
      </c>
      <c r="C21" s="2" t="s">
        <v>92</v>
      </c>
      <c r="D21" s="3">
        <v>2</v>
      </c>
      <c r="E21" s="3" t="s">
        <v>30</v>
      </c>
      <c r="F21" s="5" t="s">
        <v>11</v>
      </c>
      <c r="G21" s="3" t="s">
        <v>28</v>
      </c>
    </row>
    <row r="22" spans="1:7" ht="30" x14ac:dyDescent="0.25">
      <c r="A22" s="3">
        <f t="shared" si="0"/>
        <v>21</v>
      </c>
      <c r="B22" s="4" t="s">
        <v>5</v>
      </c>
      <c r="C22" s="2" t="s">
        <v>6</v>
      </c>
      <c r="D22" s="3">
        <v>2</v>
      </c>
      <c r="E22" s="3" t="s">
        <v>30</v>
      </c>
      <c r="F22" s="5" t="s">
        <v>70</v>
      </c>
      <c r="G22" s="3" t="s">
        <v>28</v>
      </c>
    </row>
    <row r="23" spans="1:7" ht="30" x14ac:dyDescent="0.25">
      <c r="A23" s="3">
        <f t="shared" si="0"/>
        <v>22</v>
      </c>
      <c r="B23" s="4" t="s">
        <v>76</v>
      </c>
      <c r="C23" s="2" t="s">
        <v>107</v>
      </c>
      <c r="D23" s="3">
        <v>2</v>
      </c>
      <c r="E23" s="3" t="s">
        <v>30</v>
      </c>
      <c r="F23" s="5" t="s">
        <v>71</v>
      </c>
      <c r="G23" s="3" t="s">
        <v>28</v>
      </c>
    </row>
    <row r="24" spans="1:7" x14ac:dyDescent="0.25">
      <c r="A24" s="3"/>
      <c r="B24" s="4"/>
      <c r="C24" s="2"/>
      <c r="D24" s="3"/>
      <c r="E24" s="3"/>
      <c r="F24" s="5"/>
      <c r="G24" s="3"/>
    </row>
  </sheetData>
  <phoneticPr fontId="3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1EE98A-6F13-47AF-A7AB-4DB62F0F7127}">
          <x14:formula1>
            <xm:f>Roles!$B$2:$B$8</xm:f>
          </x14:formula1>
          <xm:sqref>F2:F23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7074D-9ADF-4D05-801C-2D1A446835FC}">
  <dimension ref="A1:D8"/>
  <sheetViews>
    <sheetView workbookViewId="0">
      <selection activeCell="A3" sqref="A3"/>
    </sheetView>
  </sheetViews>
  <sheetFormatPr baseColWidth="10" defaultRowHeight="15" x14ac:dyDescent="0.25"/>
  <cols>
    <col min="1" max="1" width="19.5703125" bestFit="1" customWidth="1"/>
    <col min="2" max="2" width="27" bestFit="1" customWidth="1"/>
    <col min="3" max="3" width="64" customWidth="1"/>
    <col min="4" max="4" width="95" bestFit="1" customWidth="1"/>
  </cols>
  <sheetData>
    <row r="1" spans="1:4" ht="15.75" thickBot="1" x14ac:dyDescent="0.3">
      <c r="A1" s="12" t="s">
        <v>7</v>
      </c>
      <c r="B1" s="13" t="s">
        <v>8</v>
      </c>
      <c r="C1" s="13" t="s">
        <v>3</v>
      </c>
      <c r="D1" s="14" t="s">
        <v>9</v>
      </c>
    </row>
    <row r="2" spans="1:4" ht="30.75" thickBot="1" x14ac:dyDescent="0.3">
      <c r="A2" s="16" t="s">
        <v>62</v>
      </c>
      <c r="B2" s="17" t="s">
        <v>63</v>
      </c>
      <c r="C2" s="17" t="s">
        <v>17</v>
      </c>
      <c r="D2" s="15" t="s">
        <v>64</v>
      </c>
    </row>
    <row r="3" spans="1:4" ht="30.75" thickBot="1" x14ac:dyDescent="0.3">
      <c r="A3" s="18" t="s">
        <v>10</v>
      </c>
      <c r="B3" s="19" t="s">
        <v>65</v>
      </c>
      <c r="C3" s="20" t="s">
        <v>12</v>
      </c>
      <c r="D3" s="15" t="s">
        <v>66</v>
      </c>
    </row>
    <row r="4" spans="1:4" ht="15.75" thickBot="1" x14ac:dyDescent="0.3">
      <c r="A4" s="21" t="s">
        <v>13</v>
      </c>
      <c r="B4" s="19" t="s">
        <v>67</v>
      </c>
      <c r="C4" s="19" t="s">
        <v>14</v>
      </c>
      <c r="D4" s="15" t="s">
        <v>68</v>
      </c>
    </row>
    <row r="5" spans="1:4" ht="15.75" thickBot="1" x14ac:dyDescent="0.3">
      <c r="A5" s="18" t="s">
        <v>15</v>
      </c>
      <c r="B5" s="19" t="s">
        <v>11</v>
      </c>
      <c r="C5" s="20" t="s">
        <v>16</v>
      </c>
      <c r="D5" s="15" t="s">
        <v>69</v>
      </c>
    </row>
    <row r="6" spans="1:4" ht="15.75" thickBot="1" x14ac:dyDescent="0.3">
      <c r="A6" s="21" t="s">
        <v>15</v>
      </c>
      <c r="B6" s="19" t="s">
        <v>70</v>
      </c>
      <c r="C6" s="19" t="s">
        <v>16</v>
      </c>
      <c r="D6" s="15" t="s">
        <v>69</v>
      </c>
    </row>
    <row r="7" spans="1:4" ht="15.75" thickBot="1" x14ac:dyDescent="0.3">
      <c r="A7" s="18" t="s">
        <v>15</v>
      </c>
      <c r="B7" s="19" t="s">
        <v>71</v>
      </c>
      <c r="C7" s="20" t="s">
        <v>16</v>
      </c>
      <c r="D7" s="15" t="s">
        <v>69</v>
      </c>
    </row>
    <row r="8" spans="1:4" x14ac:dyDescent="0.25">
      <c r="A8" s="21" t="s">
        <v>15</v>
      </c>
      <c r="B8" s="19" t="s">
        <v>72</v>
      </c>
      <c r="C8" s="19" t="s">
        <v>16</v>
      </c>
      <c r="D8" s="15" t="s">
        <v>69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F1D34-645A-4F0C-975D-ECF2342DE414}">
  <dimension ref="A1:G6"/>
  <sheetViews>
    <sheetView workbookViewId="0">
      <selection activeCell="G3" sqref="G3"/>
    </sheetView>
  </sheetViews>
  <sheetFormatPr baseColWidth="10" defaultRowHeight="15" x14ac:dyDescent="0.25"/>
  <cols>
    <col min="2" max="2" width="13.140625" customWidth="1"/>
  </cols>
  <sheetData>
    <row r="1" spans="1:7" x14ac:dyDescent="0.25">
      <c r="A1" t="s">
        <v>18</v>
      </c>
      <c r="B1" t="s">
        <v>31</v>
      </c>
      <c r="C1" t="s">
        <v>32</v>
      </c>
      <c r="D1" t="s">
        <v>33</v>
      </c>
      <c r="E1" t="s">
        <v>37</v>
      </c>
      <c r="G1" t="s">
        <v>105</v>
      </c>
    </row>
    <row r="2" spans="1:7" x14ac:dyDescent="0.25">
      <c r="A2" t="s">
        <v>20</v>
      </c>
      <c r="B2" s="1">
        <v>44867</v>
      </c>
      <c r="C2" s="1">
        <v>44873</v>
      </c>
      <c r="D2">
        <f>NETWORKDAYS(tblFechasSprint[[#This Row],[Fecha inicio]],tblFechasSprint[[#This Row],[Fecha fin]],tblFestivos[festivos])</f>
        <v>4</v>
      </c>
      <c r="E2" t="s">
        <v>38</v>
      </c>
      <c r="G2" s="1">
        <v>44872</v>
      </c>
    </row>
    <row r="3" spans="1:7" x14ac:dyDescent="0.25">
      <c r="A3" t="s">
        <v>26</v>
      </c>
      <c r="B3" s="1">
        <f>C2+1</f>
        <v>44874</v>
      </c>
      <c r="C3" s="1">
        <f>tblFechasSprint[[#This Row],[Fecha inicio]]+6</f>
        <v>44880</v>
      </c>
      <c r="D3">
        <f>NETWORKDAYS(tblFechasSprint[[#This Row],[Fecha inicio]],tblFechasSprint[[#This Row],[Fecha fin]],tblFestivos[festivos])</f>
        <v>4</v>
      </c>
      <c r="E3" t="s">
        <v>39</v>
      </c>
      <c r="G3" s="1">
        <v>44879</v>
      </c>
    </row>
    <row r="4" spans="1:7" x14ac:dyDescent="0.25">
      <c r="A4" t="s">
        <v>27</v>
      </c>
      <c r="B4" s="1">
        <f>C3+1</f>
        <v>44881</v>
      </c>
      <c r="C4" s="1">
        <f>tblFechasSprint[[#This Row],[Fecha inicio]]+6</f>
        <v>44887</v>
      </c>
      <c r="D4">
        <f>NETWORKDAYS(tblFechasSprint[[#This Row],[Fecha inicio]],tblFechasSprint[[#This Row],[Fecha fin]],tblFestivos[festivos])</f>
        <v>5</v>
      </c>
      <c r="E4" t="s">
        <v>40</v>
      </c>
    </row>
    <row r="5" spans="1:7" x14ac:dyDescent="0.25">
      <c r="A5" t="s">
        <v>28</v>
      </c>
      <c r="B5" s="1">
        <f>C4+1</f>
        <v>44888</v>
      </c>
      <c r="C5" s="1">
        <f>tblFechasSprint[[#This Row],[Fecha inicio]]+6</f>
        <v>44894</v>
      </c>
      <c r="D5">
        <f>NETWORKDAYS(tblFechasSprint[[#This Row],[Fecha inicio]],tblFechasSprint[[#This Row],[Fecha fin]],tblFestivos[festivos])</f>
        <v>5</v>
      </c>
      <c r="E5" t="s">
        <v>41</v>
      </c>
    </row>
    <row r="6" spans="1:7" x14ac:dyDescent="0.25">
      <c r="A6" t="s">
        <v>106</v>
      </c>
      <c r="D6">
        <f>SUBTOTAL(109,tblFechasSprint[Dias lab])</f>
        <v>18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D4E6-2F99-4F64-BFBF-2D8A61E6174B}">
  <dimension ref="A2:AK25"/>
  <sheetViews>
    <sheetView tabSelected="1" zoomScale="85" zoomScaleNormal="85" workbookViewId="0"/>
  </sheetViews>
  <sheetFormatPr baseColWidth="10" defaultRowHeight="15" x14ac:dyDescent="0.25"/>
  <cols>
    <col min="1" max="1" width="38.140625" bestFit="1" customWidth="1"/>
    <col min="2" max="2" width="90.42578125" hidden="1" customWidth="1"/>
    <col min="3" max="3" width="15.140625" hidden="1" customWidth="1"/>
    <col min="4" max="4" width="18.85546875" hidden="1" customWidth="1"/>
    <col min="5" max="5" width="24.5703125" bestFit="1" customWidth="1"/>
    <col min="6" max="6" width="11.42578125" hidden="1" customWidth="1"/>
    <col min="7" max="7" width="16.28515625" hidden="1" customWidth="1"/>
    <col min="8" max="8" width="14.42578125" hidden="1" customWidth="1"/>
    <col min="9" max="9" width="5.7109375" hidden="1" customWidth="1"/>
    <col min="10" max="10" width="7.7109375" bestFit="1" customWidth="1"/>
    <col min="11" max="26" width="7" bestFit="1" customWidth="1"/>
    <col min="27" max="37" width="7.140625" bestFit="1" customWidth="1"/>
  </cols>
  <sheetData>
    <row r="2" spans="1:37" x14ac:dyDescent="0.25">
      <c r="J2" s="8" t="str">
        <f>TEXT(WEEKDAY(J3,1),"ddd")</f>
        <v>mié</v>
      </c>
      <c r="K2" s="8" t="str">
        <f t="shared" ref="K2:AK2" si="0">TEXT(WEEKDAY(K3,1),"ddd")</f>
        <v>jue</v>
      </c>
      <c r="L2" s="8" t="str">
        <f t="shared" si="0"/>
        <v>vie</v>
      </c>
      <c r="M2" s="8" t="str">
        <f t="shared" si="0"/>
        <v>sáb</v>
      </c>
      <c r="N2" s="8" t="str">
        <f t="shared" si="0"/>
        <v>dom</v>
      </c>
      <c r="O2" s="8" t="str">
        <f t="shared" si="0"/>
        <v>lun</v>
      </c>
      <c r="P2" s="8" t="str">
        <f t="shared" si="0"/>
        <v>mar</v>
      </c>
      <c r="Q2" s="8" t="str">
        <f t="shared" si="0"/>
        <v>mié</v>
      </c>
      <c r="R2" s="8" t="str">
        <f t="shared" si="0"/>
        <v>jue</v>
      </c>
      <c r="S2" s="8" t="str">
        <f t="shared" si="0"/>
        <v>vie</v>
      </c>
      <c r="T2" s="8" t="str">
        <f t="shared" si="0"/>
        <v>sáb</v>
      </c>
      <c r="U2" s="8" t="str">
        <f t="shared" si="0"/>
        <v>dom</v>
      </c>
      <c r="V2" s="8" t="str">
        <f t="shared" si="0"/>
        <v>lun</v>
      </c>
      <c r="W2" s="8" t="str">
        <f t="shared" si="0"/>
        <v>mar</v>
      </c>
      <c r="X2" s="8" t="str">
        <f t="shared" si="0"/>
        <v>mié</v>
      </c>
      <c r="Y2" s="8" t="str">
        <f t="shared" si="0"/>
        <v>jue</v>
      </c>
      <c r="Z2" s="8" t="str">
        <f t="shared" si="0"/>
        <v>vie</v>
      </c>
      <c r="AA2" s="8" t="str">
        <f t="shared" si="0"/>
        <v>sáb</v>
      </c>
      <c r="AB2" s="8" t="str">
        <f t="shared" si="0"/>
        <v>dom</v>
      </c>
      <c r="AC2" s="8" t="str">
        <f t="shared" si="0"/>
        <v>lun</v>
      </c>
      <c r="AD2" s="8" t="str">
        <f t="shared" si="0"/>
        <v>mar</v>
      </c>
      <c r="AE2" s="8" t="str">
        <f t="shared" si="0"/>
        <v>mié</v>
      </c>
      <c r="AF2" s="8" t="str">
        <f t="shared" si="0"/>
        <v>jue</v>
      </c>
      <c r="AG2" s="8" t="str">
        <f t="shared" si="0"/>
        <v>vie</v>
      </c>
      <c r="AH2" s="8" t="str">
        <f t="shared" si="0"/>
        <v>sáb</v>
      </c>
      <c r="AI2" s="8" t="str">
        <f t="shared" si="0"/>
        <v>dom</v>
      </c>
      <c r="AJ2" s="8" t="str">
        <f t="shared" si="0"/>
        <v>lun</v>
      </c>
      <c r="AK2" s="8" t="str">
        <f t="shared" si="0"/>
        <v>mar</v>
      </c>
    </row>
    <row r="3" spans="1:37" x14ac:dyDescent="0.25">
      <c r="A3" s="3" t="s">
        <v>0</v>
      </c>
      <c r="B3" s="3" t="s">
        <v>3</v>
      </c>
      <c r="C3" s="3" t="s">
        <v>1</v>
      </c>
      <c r="D3" s="3" t="s">
        <v>29</v>
      </c>
      <c r="E3" s="3" t="s">
        <v>2</v>
      </c>
      <c r="F3" s="3" t="s">
        <v>18</v>
      </c>
      <c r="G3" s="3" t="s">
        <v>34</v>
      </c>
      <c r="H3" s="3" t="s">
        <v>36</v>
      </c>
      <c r="I3" s="3" t="s">
        <v>35</v>
      </c>
      <c r="J3" s="9">
        <f>MIN(tblBacklogCronograma[Fecha Inicio])</f>
        <v>44867</v>
      </c>
      <c r="K3" s="9">
        <f>J3+1</f>
        <v>44868</v>
      </c>
      <c r="L3" s="9">
        <f t="shared" ref="L3:AK3" si="1">K3+1</f>
        <v>44869</v>
      </c>
      <c r="M3" s="9">
        <f t="shared" si="1"/>
        <v>44870</v>
      </c>
      <c r="N3" s="9">
        <f t="shared" si="1"/>
        <v>44871</v>
      </c>
      <c r="O3" s="9">
        <f t="shared" si="1"/>
        <v>44872</v>
      </c>
      <c r="P3" s="9">
        <f t="shared" si="1"/>
        <v>44873</v>
      </c>
      <c r="Q3" s="9">
        <f t="shared" si="1"/>
        <v>44874</v>
      </c>
      <c r="R3" s="9">
        <f t="shared" si="1"/>
        <v>44875</v>
      </c>
      <c r="S3" s="9">
        <f t="shared" si="1"/>
        <v>44876</v>
      </c>
      <c r="T3" s="9">
        <f t="shared" si="1"/>
        <v>44877</v>
      </c>
      <c r="U3" s="9">
        <f t="shared" si="1"/>
        <v>44878</v>
      </c>
      <c r="V3" s="9">
        <f t="shared" si="1"/>
        <v>44879</v>
      </c>
      <c r="W3" s="9">
        <f t="shared" si="1"/>
        <v>44880</v>
      </c>
      <c r="X3" s="9">
        <f t="shared" si="1"/>
        <v>44881</v>
      </c>
      <c r="Y3" s="9">
        <f t="shared" si="1"/>
        <v>44882</v>
      </c>
      <c r="Z3" s="9">
        <f t="shared" si="1"/>
        <v>44883</v>
      </c>
      <c r="AA3" s="9">
        <f t="shared" si="1"/>
        <v>44884</v>
      </c>
      <c r="AB3" s="9">
        <f t="shared" si="1"/>
        <v>44885</v>
      </c>
      <c r="AC3" s="9">
        <f t="shared" si="1"/>
        <v>44886</v>
      </c>
      <c r="AD3" s="9">
        <f t="shared" si="1"/>
        <v>44887</v>
      </c>
      <c r="AE3" s="9">
        <f t="shared" si="1"/>
        <v>44888</v>
      </c>
      <c r="AF3" s="9">
        <f t="shared" si="1"/>
        <v>44889</v>
      </c>
      <c r="AG3" s="9">
        <f t="shared" si="1"/>
        <v>44890</v>
      </c>
      <c r="AH3" s="9">
        <f t="shared" si="1"/>
        <v>44891</v>
      </c>
      <c r="AI3" s="9">
        <f t="shared" si="1"/>
        <v>44892</v>
      </c>
      <c r="AJ3" s="9">
        <f t="shared" si="1"/>
        <v>44893</v>
      </c>
      <c r="AK3" s="9">
        <f t="shared" si="1"/>
        <v>44894</v>
      </c>
    </row>
    <row r="4" spans="1:37" x14ac:dyDescent="0.25">
      <c r="A4" s="2" t="s">
        <v>19</v>
      </c>
      <c r="B4" s="2" t="s">
        <v>24</v>
      </c>
      <c r="C4" s="3">
        <v>2</v>
      </c>
      <c r="D4" s="3" t="s">
        <v>30</v>
      </c>
      <c r="E4" s="5" t="s">
        <v>63</v>
      </c>
      <c r="F4" s="3" t="s">
        <v>20</v>
      </c>
      <c r="G4" s="6">
        <f>VLOOKUP(tblBacklogCronograma[[#This Row],[Sprint]],tblFechasSprint[#All],2,0)</f>
        <v>44867</v>
      </c>
      <c r="H4" s="6">
        <f>VLOOKUP(tblBacklogCronograma[[#This Row],[Sprint]],tblFechasSprint[#All],3,0)</f>
        <v>44873</v>
      </c>
      <c r="I4" s="7"/>
      <c r="J4" s="10" t="str">
        <f>IF(AND(J$3&gt;=tblBacklogCronograma[[#This Row],[Fecha Inicio]],J$3&lt;=tblBacklogCronograma[[#This Row],[Fecha Fin]]),_xlfn.XLOOKUP(tblBacklogCronograma[[#This Row],[Fecha Inicio]],tblFechasSprint[Fecha inicio],tblFechasSprint[Ref],"",0,1),"")</f>
        <v>Sp 1</v>
      </c>
      <c r="K4" s="10" t="str">
        <f>IF(AND(K$3&gt;=tblBacklogCronograma[[#This Row],[Fecha Inicio]],K$3&lt;=tblBacklogCronograma[[#This Row],[Fecha Fin]]),_xlfn.XLOOKUP(tblBacklogCronograma[[#This Row],[Fecha Inicio]],tblFechasSprint[Fecha inicio],tblFechasSprint[Ref],"",0,1),"")</f>
        <v>Sp 1</v>
      </c>
      <c r="L4" s="10" t="str">
        <f>IF(AND(L$3&gt;=tblBacklogCronograma[[#This Row],[Fecha Inicio]],L$3&lt;=tblBacklogCronograma[[#This Row],[Fecha Fin]]),_xlfn.XLOOKUP(tblBacklogCronograma[[#This Row],[Fecha Inicio]],tblFechasSprint[Fecha inicio],tblFechasSprint[Ref],"",0,1),"")</f>
        <v>Sp 1</v>
      </c>
      <c r="M4" s="10"/>
      <c r="N4" s="10"/>
      <c r="O4" s="10"/>
      <c r="P4" s="10" t="str">
        <f>IF(AND(P$3&gt;=tblBacklogCronograma[[#This Row],[Fecha Inicio]],P$3&lt;=tblBacklogCronograma[[#This Row],[Fecha Fin]]),_xlfn.XLOOKUP(tblBacklogCronograma[[#This Row],[Fecha Inicio]],tblFechasSprint[Fecha inicio],tblFechasSprint[Ref],"",0,1),"")</f>
        <v>Sp 1</v>
      </c>
      <c r="Q4" s="10" t="str">
        <f>IF(AND(Q$3&gt;=tblBacklogCronograma[[#This Row],[Fecha Inicio]],Q$3&lt;=tblBacklogCronograma[[#This Row],[Fecha Fin]]),_xlfn.XLOOKUP(tblBacklogCronograma[[#This Row],[Fecha Inicio]],tblFechasSprint[Fecha inicio],tblFechasSprint[Ref],"",0,1),"")</f>
        <v/>
      </c>
      <c r="R4" s="10" t="str">
        <f>IF(AND(R$3&gt;=tblBacklogCronograma[[#This Row],[Fecha Inicio]],R$3&lt;=tblBacklogCronograma[[#This Row],[Fecha Fin]]),_xlfn.XLOOKUP(tblBacklogCronograma[[#This Row],[Fecha Inicio]],tblFechasSprint[Fecha inicio],tblFechasSprint[Ref],"",0,1),"")</f>
        <v/>
      </c>
      <c r="S4" s="10" t="str">
        <f>IF(AND(S$3&gt;=tblBacklogCronograma[[#This Row],[Fecha Inicio]],S$3&lt;=tblBacklogCronograma[[#This Row],[Fecha Fin]]),_xlfn.XLOOKUP(tblBacklogCronograma[[#This Row],[Fecha Inicio]],tblFechasSprint[Fecha inicio],tblFechasSprint[Ref],"",0,1),"")</f>
        <v/>
      </c>
      <c r="T4" s="10" t="str">
        <f>IF(AND(T$3&gt;=tblBacklogCronograma[[#This Row],[Fecha Inicio]],T$3&lt;=tblBacklogCronograma[[#This Row],[Fecha Fin]]),_xlfn.XLOOKUP(tblBacklogCronograma[[#This Row],[Fecha Inicio]],tblFechasSprint[Fecha inicio],tblFechasSprint[Ref],"",0,1),"")</f>
        <v/>
      </c>
      <c r="U4" s="10" t="str">
        <f>IF(AND(U$3&gt;=tblBacklogCronograma[[#This Row],[Fecha Inicio]],U$3&lt;=tblBacklogCronograma[[#This Row],[Fecha Fin]]),_xlfn.XLOOKUP(tblBacklogCronograma[[#This Row],[Fecha Inicio]],tblFechasSprint[Fecha inicio],tblFechasSprint[Ref],"",0,1),"")</f>
        <v/>
      </c>
      <c r="V4" s="10" t="str">
        <f>IF(AND(V$3&gt;=tblBacklogCronograma[[#This Row],[Fecha Inicio]],V$3&lt;=tblBacklogCronograma[[#This Row],[Fecha Fin]]),_xlfn.XLOOKUP(tblBacklogCronograma[[#This Row],[Fecha Inicio]],tblFechasSprint[Fecha inicio],tblFechasSprint[Ref],"",0,1),"")</f>
        <v/>
      </c>
      <c r="W4" s="10" t="str">
        <f>IF(AND(W$3&gt;=tblBacklogCronograma[[#This Row],[Fecha Inicio]],W$3&lt;=tblBacklogCronograma[[#This Row],[Fecha Fin]]),_xlfn.XLOOKUP(tblBacklogCronograma[[#This Row],[Fecha Inicio]],tblFechasSprint[Fecha inicio],tblFechasSprint[Ref],"",0,1),"")</f>
        <v/>
      </c>
      <c r="X4" s="10" t="str">
        <f>IF(AND(X$3&gt;=tblBacklogCronograma[[#This Row],[Fecha Inicio]],X$3&lt;=tblBacklogCronograma[[#This Row],[Fecha Fin]]),_xlfn.XLOOKUP(tblBacklogCronograma[[#This Row],[Fecha Inicio]],tblFechasSprint[Fecha inicio],tblFechasSprint[Ref],"",0,1),"")</f>
        <v/>
      </c>
      <c r="Y4" s="10" t="str">
        <f>IF(AND(Y$3&gt;=tblBacklogCronograma[[#This Row],[Fecha Inicio]],Y$3&lt;=tblBacklogCronograma[[#This Row],[Fecha Fin]]),_xlfn.XLOOKUP(tblBacklogCronograma[[#This Row],[Fecha Inicio]],tblFechasSprint[Fecha inicio],tblFechasSprint[Ref],"",0,1),"")</f>
        <v/>
      </c>
      <c r="Z4" s="10" t="str">
        <f>IF(AND(Z$3&gt;=tblBacklogCronograma[[#This Row],[Fecha Inicio]],Z$3&lt;=tblBacklogCronograma[[#This Row],[Fecha Fin]]),_xlfn.XLOOKUP(tblBacklogCronograma[[#This Row],[Fecha Inicio]],tblFechasSprint[Fecha inicio],tblFechasSprint[Ref],"",0,1),"")</f>
        <v/>
      </c>
      <c r="AA4" s="10" t="str">
        <f>IF(AND(AA$3&gt;=tblBacklogCronograma[[#This Row],[Fecha Inicio]],AA$3&lt;=tblBacklogCronograma[[#This Row],[Fecha Fin]]),_xlfn.XLOOKUP(tblBacklogCronograma[[#This Row],[Fecha Inicio]],tblFechasSprint[Fecha inicio],tblFechasSprint[Ref],"",0,1),"")</f>
        <v/>
      </c>
      <c r="AB4" s="10" t="str">
        <f>IF(AND(AB$3&gt;=tblBacklogCronograma[[#This Row],[Fecha Inicio]],AB$3&lt;=tblBacklogCronograma[[#This Row],[Fecha Fin]]),_xlfn.XLOOKUP(tblBacklogCronograma[[#This Row],[Fecha Inicio]],tblFechasSprint[Fecha inicio],tblFechasSprint[Ref],"",0,1),"")</f>
        <v/>
      </c>
      <c r="AC4" s="10" t="str">
        <f>IF(AND(AC$3&gt;=tblBacklogCronograma[[#This Row],[Fecha Inicio]],AC$3&lt;=tblBacklogCronograma[[#This Row],[Fecha Fin]]),_xlfn.XLOOKUP(tblBacklogCronograma[[#This Row],[Fecha Inicio]],tblFechasSprint[Fecha inicio],tblFechasSprint[Ref],"",0,1),"")</f>
        <v/>
      </c>
      <c r="AD4" s="10" t="str">
        <f>IF(AND(AD$3&gt;=tblBacklogCronograma[[#This Row],[Fecha Inicio]],AD$3&lt;=tblBacklogCronograma[[#This Row],[Fecha Fin]]),_xlfn.XLOOKUP(tblBacklogCronograma[[#This Row],[Fecha Inicio]],tblFechasSprint[Fecha inicio],tblFechasSprint[Ref],"",0,1),"")</f>
        <v/>
      </c>
      <c r="AE4" s="10" t="str">
        <f>IF(AND(AE$3&gt;=tblBacklogCronograma[[#This Row],[Fecha Inicio]],AE$3&lt;=tblBacklogCronograma[[#This Row],[Fecha Fin]]),_xlfn.XLOOKUP(tblBacklogCronograma[[#This Row],[Fecha Inicio]],tblFechasSprint[Fecha inicio],tblFechasSprint[Ref],"",0,1),"")</f>
        <v/>
      </c>
      <c r="AF4" s="10" t="str">
        <f>IF(AND(AF$3&gt;=tblBacklogCronograma[[#This Row],[Fecha Inicio]],AF$3&lt;=tblBacklogCronograma[[#This Row],[Fecha Fin]]),_xlfn.XLOOKUP(tblBacklogCronograma[[#This Row],[Fecha Inicio]],tblFechasSprint[Fecha inicio],tblFechasSprint[Ref],"",0,1),"")</f>
        <v/>
      </c>
      <c r="AG4" s="10" t="str">
        <f>IF(AND(AG$3&gt;=tblBacklogCronograma[[#This Row],[Fecha Inicio]],AG$3&lt;=tblBacklogCronograma[[#This Row],[Fecha Fin]]),_xlfn.XLOOKUP(tblBacklogCronograma[[#This Row],[Fecha Inicio]],tblFechasSprint[Fecha inicio],tblFechasSprint[Ref],"",0,1),"")</f>
        <v/>
      </c>
      <c r="AH4" s="10" t="str">
        <f>IF(AND(AH$3&gt;=tblBacklogCronograma[[#This Row],[Fecha Inicio]],AH$3&lt;=tblBacklogCronograma[[#This Row],[Fecha Fin]]),_xlfn.XLOOKUP(tblBacklogCronograma[[#This Row],[Fecha Inicio]],tblFechasSprint[Fecha inicio],tblFechasSprint[Ref],"",0,1),"")</f>
        <v/>
      </c>
      <c r="AI4" s="10" t="str">
        <f>IF(AND(AI$3&gt;=tblBacklogCronograma[[#This Row],[Fecha Inicio]],AI$3&lt;=tblBacklogCronograma[[#This Row],[Fecha Fin]]),_xlfn.XLOOKUP(tblBacklogCronograma[[#This Row],[Fecha Inicio]],tblFechasSprint[Fecha inicio],tblFechasSprint[Ref],"",0,1),"")</f>
        <v/>
      </c>
      <c r="AJ4" s="10" t="str">
        <f>IF(AND(AJ$3&gt;=tblBacklogCronograma[[#This Row],[Fecha Inicio]],AJ$3&lt;=tblBacklogCronograma[[#This Row],[Fecha Fin]]),_xlfn.XLOOKUP(tblBacklogCronograma[[#This Row],[Fecha Inicio]],tblFechasSprint[Fecha inicio],tblFechasSprint[Ref],"",0,1),"")</f>
        <v/>
      </c>
      <c r="AK4" s="10" t="str">
        <f>IF(AND(AK$3&gt;=tblBacklogCronograma[[#This Row],[Fecha Inicio]],AK$3&lt;=tblBacklogCronograma[[#This Row],[Fecha Fin]]),_xlfn.XLOOKUP(tblBacklogCronograma[[#This Row],[Fecha Inicio]],tblFechasSprint[Fecha inicio],tblFechasSprint[Ref],"",0,1),"")</f>
        <v/>
      </c>
    </row>
    <row r="5" spans="1:37" ht="30" x14ac:dyDescent="0.25">
      <c r="A5" s="2" t="s">
        <v>21</v>
      </c>
      <c r="B5" s="2" t="s">
        <v>93</v>
      </c>
      <c r="C5" s="3">
        <v>4</v>
      </c>
      <c r="D5" s="3" t="s">
        <v>30</v>
      </c>
      <c r="E5" s="5" t="s">
        <v>65</v>
      </c>
      <c r="F5" s="3" t="s">
        <v>20</v>
      </c>
      <c r="G5" s="6">
        <f>VLOOKUP(tblBacklogCronograma[[#This Row],[Sprint]],tblFechasSprint[#All],2,0)</f>
        <v>44867</v>
      </c>
      <c r="H5" s="6">
        <f>VLOOKUP(tblBacklogCronograma[[#This Row],[Sprint]],tblFechasSprint[#All],3,0)</f>
        <v>44873</v>
      </c>
      <c r="I5" s="7"/>
      <c r="J5" s="10" t="str">
        <f>IF(AND(J$3&gt;=tblBacklogCronograma[[#This Row],[Fecha Inicio]],J$3&lt;=tblBacklogCronograma[[#This Row],[Fecha Fin]]),_xlfn.XLOOKUP(tblBacklogCronograma[[#This Row],[Fecha Inicio]],tblFechasSprint[Fecha inicio],tblFechasSprint[Ref],"",0,1),"")</f>
        <v>Sp 1</v>
      </c>
      <c r="K5" s="10" t="str">
        <f>IF(AND(K$3&gt;=tblBacklogCronograma[[#This Row],[Fecha Inicio]],K$3&lt;=tblBacklogCronograma[[#This Row],[Fecha Fin]]),_xlfn.XLOOKUP(tblBacklogCronograma[[#This Row],[Fecha Inicio]],tblFechasSprint[Fecha inicio],tblFechasSprint[Ref],"",0,1),"")</f>
        <v>Sp 1</v>
      </c>
      <c r="L5" s="10" t="str">
        <f>IF(AND(L$3&gt;=tblBacklogCronograma[[#This Row],[Fecha Inicio]],L$3&lt;=tblBacklogCronograma[[#This Row],[Fecha Fin]]),_xlfn.XLOOKUP(tblBacklogCronograma[[#This Row],[Fecha Inicio]],tblFechasSprint[Fecha inicio],tblFechasSprint[Ref],"",0,1),"")</f>
        <v>Sp 1</v>
      </c>
      <c r="M5" s="10"/>
      <c r="N5" s="10"/>
      <c r="O5" s="10"/>
      <c r="P5" s="10" t="str">
        <f>IF(AND(P$3&gt;=tblBacklogCronograma[[#This Row],[Fecha Inicio]],P$3&lt;=tblBacklogCronograma[[#This Row],[Fecha Fin]]),_xlfn.XLOOKUP(tblBacklogCronograma[[#This Row],[Fecha Inicio]],tblFechasSprint[Fecha inicio],tblFechasSprint[Ref],"",0,1),"")</f>
        <v>Sp 1</v>
      </c>
      <c r="Q5" s="10" t="str">
        <f>IF(AND(Q$3&gt;=tblBacklogCronograma[[#This Row],[Fecha Inicio]],Q$3&lt;=tblBacklogCronograma[[#This Row],[Fecha Fin]]),_xlfn.XLOOKUP(tblBacklogCronograma[[#This Row],[Fecha Inicio]],tblFechasSprint[Fecha inicio],tblFechasSprint[Ref],"",0,1),"")</f>
        <v/>
      </c>
      <c r="R5" s="10" t="str">
        <f>IF(AND(R$3&gt;=tblBacklogCronograma[[#This Row],[Fecha Inicio]],R$3&lt;=tblBacklogCronograma[[#This Row],[Fecha Fin]]),_xlfn.XLOOKUP(tblBacklogCronograma[[#This Row],[Fecha Inicio]],tblFechasSprint[Fecha inicio],tblFechasSprint[Ref],"",0,1),"")</f>
        <v/>
      </c>
      <c r="S5" s="10" t="str">
        <f>IF(AND(S$3&gt;=tblBacklogCronograma[[#This Row],[Fecha Inicio]],S$3&lt;=tblBacklogCronograma[[#This Row],[Fecha Fin]]),_xlfn.XLOOKUP(tblBacklogCronograma[[#This Row],[Fecha Inicio]],tblFechasSprint[Fecha inicio],tblFechasSprint[Ref],"",0,1),"")</f>
        <v/>
      </c>
      <c r="T5" s="10" t="str">
        <f>IF(AND(T$3&gt;=tblBacklogCronograma[[#This Row],[Fecha Inicio]],T$3&lt;=tblBacklogCronograma[[#This Row],[Fecha Fin]]),_xlfn.XLOOKUP(tblBacklogCronograma[[#This Row],[Fecha Inicio]],tblFechasSprint[Fecha inicio],tblFechasSprint[Ref],"",0,1),"")</f>
        <v/>
      </c>
      <c r="U5" s="10" t="str">
        <f>IF(AND(U$3&gt;=tblBacklogCronograma[[#This Row],[Fecha Inicio]],U$3&lt;=tblBacklogCronograma[[#This Row],[Fecha Fin]]),_xlfn.XLOOKUP(tblBacklogCronograma[[#This Row],[Fecha Inicio]],tblFechasSprint[Fecha inicio],tblFechasSprint[Ref],"",0,1),"")</f>
        <v/>
      </c>
      <c r="V5" s="10" t="str">
        <f>IF(AND(V$3&gt;=tblBacklogCronograma[[#This Row],[Fecha Inicio]],V$3&lt;=tblBacklogCronograma[[#This Row],[Fecha Fin]]),_xlfn.XLOOKUP(tblBacklogCronograma[[#This Row],[Fecha Inicio]],tblFechasSprint[Fecha inicio],tblFechasSprint[Ref],"",0,1),"")</f>
        <v/>
      </c>
      <c r="W5" s="10" t="str">
        <f>IF(AND(W$3&gt;=tblBacklogCronograma[[#This Row],[Fecha Inicio]],W$3&lt;=tblBacklogCronograma[[#This Row],[Fecha Fin]]),_xlfn.XLOOKUP(tblBacklogCronograma[[#This Row],[Fecha Inicio]],tblFechasSprint[Fecha inicio],tblFechasSprint[Ref],"",0,1),"")</f>
        <v/>
      </c>
      <c r="X5" s="10" t="str">
        <f>IF(AND(X$3&gt;=tblBacklogCronograma[[#This Row],[Fecha Inicio]],X$3&lt;=tblBacklogCronograma[[#This Row],[Fecha Fin]]),_xlfn.XLOOKUP(tblBacklogCronograma[[#This Row],[Fecha Inicio]],tblFechasSprint[Fecha inicio],tblFechasSprint[Ref],"",0,1),"")</f>
        <v/>
      </c>
      <c r="Y5" s="10" t="str">
        <f>IF(AND(Y$3&gt;=tblBacklogCronograma[[#This Row],[Fecha Inicio]],Y$3&lt;=tblBacklogCronograma[[#This Row],[Fecha Fin]]),_xlfn.XLOOKUP(tblBacklogCronograma[[#This Row],[Fecha Inicio]],tblFechasSprint[Fecha inicio],tblFechasSprint[Ref],"",0,1),"")</f>
        <v/>
      </c>
      <c r="Z5" s="10" t="str">
        <f>IF(AND(Z$3&gt;=tblBacklogCronograma[[#This Row],[Fecha Inicio]],Z$3&lt;=tblBacklogCronograma[[#This Row],[Fecha Fin]]),_xlfn.XLOOKUP(tblBacklogCronograma[[#This Row],[Fecha Inicio]],tblFechasSprint[Fecha inicio],tblFechasSprint[Ref],"",0,1),"")</f>
        <v/>
      </c>
      <c r="AA5" s="10" t="str">
        <f>IF(AND(AA$3&gt;=tblBacklogCronograma[[#This Row],[Fecha Inicio]],AA$3&lt;=tblBacklogCronograma[[#This Row],[Fecha Fin]]),_xlfn.XLOOKUP(tblBacklogCronograma[[#This Row],[Fecha Inicio]],tblFechasSprint[Fecha inicio],tblFechasSprint[Ref],"",0,1),"")</f>
        <v/>
      </c>
      <c r="AB5" s="10" t="str">
        <f>IF(AND(AB$3&gt;=tblBacklogCronograma[[#This Row],[Fecha Inicio]],AB$3&lt;=tblBacklogCronograma[[#This Row],[Fecha Fin]]),_xlfn.XLOOKUP(tblBacklogCronograma[[#This Row],[Fecha Inicio]],tblFechasSprint[Fecha inicio],tblFechasSprint[Ref],"",0,1),"")</f>
        <v/>
      </c>
      <c r="AC5" s="10" t="str">
        <f>IF(AND(AC$3&gt;=tblBacklogCronograma[[#This Row],[Fecha Inicio]],AC$3&lt;=tblBacklogCronograma[[#This Row],[Fecha Fin]]),_xlfn.XLOOKUP(tblBacklogCronograma[[#This Row],[Fecha Inicio]],tblFechasSprint[Fecha inicio],tblFechasSprint[Ref],"",0,1),"")</f>
        <v/>
      </c>
      <c r="AD5" s="10" t="str">
        <f>IF(AND(AD$3&gt;=tblBacklogCronograma[[#This Row],[Fecha Inicio]],AD$3&lt;=tblBacklogCronograma[[#This Row],[Fecha Fin]]),_xlfn.XLOOKUP(tblBacklogCronograma[[#This Row],[Fecha Inicio]],tblFechasSprint[Fecha inicio],tblFechasSprint[Ref],"",0,1),"")</f>
        <v/>
      </c>
      <c r="AE5" s="10" t="str">
        <f>IF(AND(AE$3&gt;=tblBacklogCronograma[[#This Row],[Fecha Inicio]],AE$3&lt;=tblBacklogCronograma[[#This Row],[Fecha Fin]]),_xlfn.XLOOKUP(tblBacklogCronograma[[#This Row],[Fecha Inicio]],tblFechasSprint[Fecha inicio],tblFechasSprint[Ref],"",0,1),"")</f>
        <v/>
      </c>
      <c r="AF5" s="10" t="str">
        <f>IF(AND(AF$3&gt;=tblBacklogCronograma[[#This Row],[Fecha Inicio]],AF$3&lt;=tblBacklogCronograma[[#This Row],[Fecha Fin]]),_xlfn.XLOOKUP(tblBacklogCronograma[[#This Row],[Fecha Inicio]],tblFechasSprint[Fecha inicio],tblFechasSprint[Ref],"",0,1),"")</f>
        <v/>
      </c>
      <c r="AG5" s="10" t="str">
        <f>IF(AND(AG$3&gt;=tblBacklogCronograma[[#This Row],[Fecha Inicio]],AG$3&lt;=tblBacklogCronograma[[#This Row],[Fecha Fin]]),_xlfn.XLOOKUP(tblBacklogCronograma[[#This Row],[Fecha Inicio]],tblFechasSprint[Fecha inicio],tblFechasSprint[Ref],"",0,1),"")</f>
        <v/>
      </c>
      <c r="AH5" s="10" t="str">
        <f>IF(AND(AH$3&gt;=tblBacklogCronograma[[#This Row],[Fecha Inicio]],AH$3&lt;=tblBacklogCronograma[[#This Row],[Fecha Fin]]),_xlfn.XLOOKUP(tblBacklogCronograma[[#This Row],[Fecha Inicio]],tblFechasSprint[Fecha inicio],tblFechasSprint[Ref],"",0,1),"")</f>
        <v/>
      </c>
      <c r="AI5" s="10" t="str">
        <f>IF(AND(AI$3&gt;=tblBacklogCronograma[[#This Row],[Fecha Inicio]],AI$3&lt;=tblBacklogCronograma[[#This Row],[Fecha Fin]]),_xlfn.XLOOKUP(tblBacklogCronograma[[#This Row],[Fecha Inicio]],tblFechasSprint[Fecha inicio],tblFechasSprint[Ref],"",0,1),"")</f>
        <v/>
      </c>
      <c r="AJ5" s="10" t="str">
        <f>IF(AND(AJ$3&gt;=tblBacklogCronograma[[#This Row],[Fecha Inicio]],AJ$3&lt;=tblBacklogCronograma[[#This Row],[Fecha Fin]]),_xlfn.XLOOKUP(tblBacklogCronograma[[#This Row],[Fecha Inicio]],tblFechasSprint[Fecha inicio],tblFechasSprint[Ref],"",0,1),"")</f>
        <v/>
      </c>
      <c r="AK5" s="10" t="str">
        <f>IF(AND(AK$3&gt;=tblBacklogCronograma[[#This Row],[Fecha Inicio]],AK$3&lt;=tblBacklogCronograma[[#This Row],[Fecha Fin]]),_xlfn.XLOOKUP(tblBacklogCronograma[[#This Row],[Fecha Inicio]],tblFechasSprint[Fecha inicio],tblFechasSprint[Ref],"",0,1),"")</f>
        <v/>
      </c>
    </row>
    <row r="6" spans="1:37" ht="30" x14ac:dyDescent="0.25">
      <c r="A6" s="2" t="s">
        <v>22</v>
      </c>
      <c r="B6" s="2" t="s">
        <v>94</v>
      </c>
      <c r="C6" s="3">
        <v>2</v>
      </c>
      <c r="D6" s="3" t="s">
        <v>30</v>
      </c>
      <c r="E6" s="5" t="s">
        <v>11</v>
      </c>
      <c r="F6" s="3" t="s">
        <v>20</v>
      </c>
      <c r="G6" s="6">
        <f>VLOOKUP(tblBacklogCronograma[[#This Row],[Sprint]],tblFechasSprint[#All],2,0)</f>
        <v>44867</v>
      </c>
      <c r="H6" s="6">
        <f>VLOOKUP(tblBacklogCronograma[[#This Row],[Sprint]],tblFechasSprint[#All],3,0)</f>
        <v>44873</v>
      </c>
      <c r="I6" s="7"/>
      <c r="J6" s="10" t="str">
        <f>IF(AND(J$3&gt;=tblBacklogCronograma[[#This Row],[Fecha Inicio]],J$3&lt;=tblBacklogCronograma[[#This Row],[Fecha Fin]]),_xlfn.XLOOKUP(tblBacklogCronograma[[#This Row],[Fecha Inicio]],tblFechasSprint[Fecha inicio],tblFechasSprint[Ref],"",0,1),"")</f>
        <v>Sp 1</v>
      </c>
      <c r="K6" s="10" t="str">
        <f>IF(AND(K$3&gt;=tblBacklogCronograma[[#This Row],[Fecha Inicio]],K$3&lt;=tblBacklogCronograma[[#This Row],[Fecha Fin]]),_xlfn.XLOOKUP(tblBacklogCronograma[[#This Row],[Fecha Inicio]],tblFechasSprint[Fecha inicio],tblFechasSprint[Ref],"",0,1),"")</f>
        <v>Sp 1</v>
      </c>
      <c r="L6" s="10" t="str">
        <f>IF(AND(L$3&gt;=tblBacklogCronograma[[#This Row],[Fecha Inicio]],L$3&lt;=tblBacklogCronograma[[#This Row],[Fecha Fin]]),_xlfn.XLOOKUP(tblBacklogCronograma[[#This Row],[Fecha Inicio]],tblFechasSprint[Fecha inicio],tblFechasSprint[Ref],"",0,1),"")</f>
        <v>Sp 1</v>
      </c>
      <c r="M6" s="10"/>
      <c r="N6" s="10"/>
      <c r="O6" s="10"/>
      <c r="P6" s="10" t="str">
        <f>IF(AND(P$3&gt;=tblBacklogCronograma[[#This Row],[Fecha Inicio]],P$3&lt;=tblBacklogCronograma[[#This Row],[Fecha Fin]]),_xlfn.XLOOKUP(tblBacklogCronograma[[#This Row],[Fecha Inicio]],tblFechasSprint[Fecha inicio],tblFechasSprint[Ref],"",0,1),"")</f>
        <v>Sp 1</v>
      </c>
      <c r="Q6" s="10" t="str">
        <f>IF(AND(Q$3&gt;=tblBacklogCronograma[[#This Row],[Fecha Inicio]],Q$3&lt;=tblBacklogCronograma[[#This Row],[Fecha Fin]]),_xlfn.XLOOKUP(tblBacklogCronograma[[#This Row],[Fecha Inicio]],tblFechasSprint[Fecha inicio],tblFechasSprint[Ref],"",0,1),"")</f>
        <v/>
      </c>
      <c r="R6" s="10" t="str">
        <f>IF(AND(R$3&gt;=tblBacklogCronograma[[#This Row],[Fecha Inicio]],R$3&lt;=tblBacklogCronograma[[#This Row],[Fecha Fin]]),_xlfn.XLOOKUP(tblBacklogCronograma[[#This Row],[Fecha Inicio]],tblFechasSprint[Fecha inicio],tblFechasSprint[Ref],"",0,1),"")</f>
        <v/>
      </c>
      <c r="S6" s="10" t="str">
        <f>IF(AND(S$3&gt;=tblBacklogCronograma[[#This Row],[Fecha Inicio]],S$3&lt;=tblBacklogCronograma[[#This Row],[Fecha Fin]]),_xlfn.XLOOKUP(tblBacklogCronograma[[#This Row],[Fecha Inicio]],tblFechasSprint[Fecha inicio],tblFechasSprint[Ref],"",0,1),"")</f>
        <v/>
      </c>
      <c r="T6" s="10" t="str">
        <f>IF(AND(T$3&gt;=tblBacklogCronograma[[#This Row],[Fecha Inicio]],T$3&lt;=tblBacklogCronograma[[#This Row],[Fecha Fin]]),_xlfn.XLOOKUP(tblBacklogCronograma[[#This Row],[Fecha Inicio]],tblFechasSprint[Fecha inicio],tblFechasSprint[Ref],"",0,1),"")</f>
        <v/>
      </c>
      <c r="U6" s="10" t="str">
        <f>IF(AND(U$3&gt;=tblBacklogCronograma[[#This Row],[Fecha Inicio]],U$3&lt;=tblBacklogCronograma[[#This Row],[Fecha Fin]]),_xlfn.XLOOKUP(tblBacklogCronograma[[#This Row],[Fecha Inicio]],tblFechasSprint[Fecha inicio],tblFechasSprint[Ref],"",0,1),"")</f>
        <v/>
      </c>
      <c r="V6" s="10" t="str">
        <f>IF(AND(V$3&gt;=tblBacklogCronograma[[#This Row],[Fecha Inicio]],V$3&lt;=tblBacklogCronograma[[#This Row],[Fecha Fin]]),_xlfn.XLOOKUP(tblBacklogCronograma[[#This Row],[Fecha Inicio]],tblFechasSprint[Fecha inicio],tblFechasSprint[Ref],"",0,1),"")</f>
        <v/>
      </c>
      <c r="W6" s="10" t="str">
        <f>IF(AND(W$3&gt;=tblBacklogCronograma[[#This Row],[Fecha Inicio]],W$3&lt;=tblBacklogCronograma[[#This Row],[Fecha Fin]]),_xlfn.XLOOKUP(tblBacklogCronograma[[#This Row],[Fecha Inicio]],tblFechasSprint[Fecha inicio],tblFechasSprint[Ref],"",0,1),"")</f>
        <v/>
      </c>
      <c r="X6" s="10" t="str">
        <f>IF(AND(X$3&gt;=tblBacklogCronograma[[#This Row],[Fecha Inicio]],X$3&lt;=tblBacklogCronograma[[#This Row],[Fecha Fin]]),_xlfn.XLOOKUP(tblBacklogCronograma[[#This Row],[Fecha Inicio]],tblFechasSprint[Fecha inicio],tblFechasSprint[Ref],"",0,1),"")</f>
        <v/>
      </c>
      <c r="Y6" s="10" t="str">
        <f>IF(AND(Y$3&gt;=tblBacklogCronograma[[#This Row],[Fecha Inicio]],Y$3&lt;=tblBacklogCronograma[[#This Row],[Fecha Fin]]),_xlfn.XLOOKUP(tblBacklogCronograma[[#This Row],[Fecha Inicio]],tblFechasSprint[Fecha inicio],tblFechasSprint[Ref],"",0,1),"")</f>
        <v/>
      </c>
      <c r="Z6" s="10" t="str">
        <f>IF(AND(Z$3&gt;=tblBacklogCronograma[[#This Row],[Fecha Inicio]],Z$3&lt;=tblBacklogCronograma[[#This Row],[Fecha Fin]]),_xlfn.XLOOKUP(tblBacklogCronograma[[#This Row],[Fecha Inicio]],tblFechasSprint[Fecha inicio],tblFechasSprint[Ref],"",0,1),"")</f>
        <v/>
      </c>
      <c r="AA6" s="10" t="str">
        <f>IF(AND(AA$3&gt;=tblBacklogCronograma[[#This Row],[Fecha Inicio]],AA$3&lt;=tblBacklogCronograma[[#This Row],[Fecha Fin]]),_xlfn.XLOOKUP(tblBacklogCronograma[[#This Row],[Fecha Inicio]],tblFechasSprint[Fecha inicio],tblFechasSprint[Ref],"",0,1),"")</f>
        <v/>
      </c>
      <c r="AB6" s="10" t="str">
        <f>IF(AND(AB$3&gt;=tblBacklogCronograma[[#This Row],[Fecha Inicio]],AB$3&lt;=tblBacklogCronograma[[#This Row],[Fecha Fin]]),_xlfn.XLOOKUP(tblBacklogCronograma[[#This Row],[Fecha Inicio]],tblFechasSprint[Fecha inicio],tblFechasSprint[Ref],"",0,1),"")</f>
        <v/>
      </c>
      <c r="AC6" s="10" t="str">
        <f>IF(AND(AC$3&gt;=tblBacklogCronograma[[#This Row],[Fecha Inicio]],AC$3&lt;=tblBacklogCronograma[[#This Row],[Fecha Fin]]),_xlfn.XLOOKUP(tblBacklogCronograma[[#This Row],[Fecha Inicio]],tblFechasSprint[Fecha inicio],tblFechasSprint[Ref],"",0,1),"")</f>
        <v/>
      </c>
      <c r="AD6" s="10" t="str">
        <f>IF(AND(AD$3&gt;=tblBacklogCronograma[[#This Row],[Fecha Inicio]],AD$3&lt;=tblBacklogCronograma[[#This Row],[Fecha Fin]]),_xlfn.XLOOKUP(tblBacklogCronograma[[#This Row],[Fecha Inicio]],tblFechasSprint[Fecha inicio],tblFechasSprint[Ref],"",0,1),"")</f>
        <v/>
      </c>
      <c r="AE6" s="10" t="str">
        <f>IF(AND(AE$3&gt;=tblBacklogCronograma[[#This Row],[Fecha Inicio]],AE$3&lt;=tblBacklogCronograma[[#This Row],[Fecha Fin]]),_xlfn.XLOOKUP(tblBacklogCronograma[[#This Row],[Fecha Inicio]],tblFechasSprint[Fecha inicio],tblFechasSprint[Ref],"",0,1),"")</f>
        <v/>
      </c>
      <c r="AF6" s="10" t="str">
        <f>IF(AND(AF$3&gt;=tblBacklogCronograma[[#This Row],[Fecha Inicio]],AF$3&lt;=tblBacklogCronograma[[#This Row],[Fecha Fin]]),_xlfn.XLOOKUP(tblBacklogCronograma[[#This Row],[Fecha Inicio]],tblFechasSprint[Fecha inicio],tblFechasSprint[Ref],"",0,1),"")</f>
        <v/>
      </c>
      <c r="AG6" s="10" t="str">
        <f>IF(AND(AG$3&gt;=tblBacklogCronograma[[#This Row],[Fecha Inicio]],AG$3&lt;=tblBacklogCronograma[[#This Row],[Fecha Fin]]),_xlfn.XLOOKUP(tblBacklogCronograma[[#This Row],[Fecha Inicio]],tblFechasSprint[Fecha inicio],tblFechasSprint[Ref],"",0,1),"")</f>
        <v/>
      </c>
      <c r="AH6" s="10" t="str">
        <f>IF(AND(AH$3&gt;=tblBacklogCronograma[[#This Row],[Fecha Inicio]],AH$3&lt;=tblBacklogCronograma[[#This Row],[Fecha Fin]]),_xlfn.XLOOKUP(tblBacklogCronograma[[#This Row],[Fecha Inicio]],tblFechasSprint[Fecha inicio],tblFechasSprint[Ref],"",0,1),"")</f>
        <v/>
      </c>
      <c r="AI6" s="10" t="str">
        <f>IF(AND(AI$3&gt;=tblBacklogCronograma[[#This Row],[Fecha Inicio]],AI$3&lt;=tblBacklogCronograma[[#This Row],[Fecha Fin]]),_xlfn.XLOOKUP(tblBacklogCronograma[[#This Row],[Fecha Inicio]],tblFechasSprint[Fecha inicio],tblFechasSprint[Ref],"",0,1),"")</f>
        <v/>
      </c>
      <c r="AJ6" s="10" t="str">
        <f>IF(AND(AJ$3&gt;=tblBacklogCronograma[[#This Row],[Fecha Inicio]],AJ$3&lt;=tblBacklogCronograma[[#This Row],[Fecha Fin]]),_xlfn.XLOOKUP(tblBacklogCronograma[[#This Row],[Fecha Inicio]],tblFechasSprint[Fecha inicio],tblFechasSprint[Ref],"",0,1),"")</f>
        <v/>
      </c>
      <c r="AK6" s="10" t="str">
        <f>IF(AND(AK$3&gt;=tblBacklogCronograma[[#This Row],[Fecha Inicio]],AK$3&lt;=tblBacklogCronograma[[#This Row],[Fecha Fin]]),_xlfn.XLOOKUP(tblBacklogCronograma[[#This Row],[Fecha Inicio]],tblFechasSprint[Fecha inicio],tblFechasSprint[Ref],"",0,1),"")</f>
        <v/>
      </c>
    </row>
    <row r="7" spans="1:37" x14ac:dyDescent="0.25">
      <c r="A7" s="2" t="s">
        <v>23</v>
      </c>
      <c r="B7" s="2" t="s">
        <v>95</v>
      </c>
      <c r="C7" s="3">
        <v>2</v>
      </c>
      <c r="D7" s="3" t="s">
        <v>30</v>
      </c>
      <c r="E7" s="5" t="s">
        <v>70</v>
      </c>
      <c r="F7" s="3" t="s">
        <v>20</v>
      </c>
      <c r="G7" s="6">
        <f>VLOOKUP(tblBacklogCronograma[[#This Row],[Sprint]],tblFechasSprint[#All],2,0)</f>
        <v>44867</v>
      </c>
      <c r="H7" s="6">
        <f>VLOOKUP(tblBacklogCronograma[[#This Row],[Sprint]],tblFechasSprint[#All],3,0)</f>
        <v>44873</v>
      </c>
      <c r="I7" s="7"/>
      <c r="J7" s="10" t="str">
        <f>IF(AND(J$3&gt;=tblBacklogCronograma[[#This Row],[Fecha Inicio]],J$3&lt;=tblBacklogCronograma[[#This Row],[Fecha Fin]]),_xlfn.XLOOKUP(tblBacklogCronograma[[#This Row],[Fecha Inicio]],tblFechasSprint[Fecha inicio],tblFechasSprint[Ref],"",0,1),"")</f>
        <v>Sp 1</v>
      </c>
      <c r="K7" s="10" t="str">
        <f>IF(AND(K$3&gt;=tblBacklogCronograma[[#This Row],[Fecha Inicio]],K$3&lt;=tblBacklogCronograma[[#This Row],[Fecha Fin]]),_xlfn.XLOOKUP(tblBacklogCronograma[[#This Row],[Fecha Inicio]],tblFechasSprint[Fecha inicio],tblFechasSprint[Ref],"",0,1),"")</f>
        <v>Sp 1</v>
      </c>
      <c r="L7" s="10" t="str">
        <f>IF(AND(L$3&gt;=tblBacklogCronograma[[#This Row],[Fecha Inicio]],L$3&lt;=tblBacklogCronograma[[#This Row],[Fecha Fin]]),_xlfn.XLOOKUP(tblBacklogCronograma[[#This Row],[Fecha Inicio]],tblFechasSprint[Fecha inicio],tblFechasSprint[Ref],"",0,1),"")</f>
        <v>Sp 1</v>
      </c>
      <c r="M7" s="10"/>
      <c r="N7" s="10"/>
      <c r="O7" s="10"/>
      <c r="P7" s="10" t="str">
        <f>IF(AND(P$3&gt;=tblBacklogCronograma[[#This Row],[Fecha Inicio]],P$3&lt;=tblBacklogCronograma[[#This Row],[Fecha Fin]]),_xlfn.XLOOKUP(tblBacklogCronograma[[#This Row],[Fecha Inicio]],tblFechasSprint[Fecha inicio],tblFechasSprint[Ref],"",0,1),"")</f>
        <v>Sp 1</v>
      </c>
      <c r="Q7" s="10" t="str">
        <f>IF(AND(Q$3&gt;=tblBacklogCronograma[[#This Row],[Fecha Inicio]],Q$3&lt;=tblBacklogCronograma[[#This Row],[Fecha Fin]]),_xlfn.XLOOKUP(tblBacklogCronograma[[#This Row],[Fecha Inicio]],tblFechasSprint[Fecha inicio],tblFechasSprint[Ref],"",0,1),"")</f>
        <v/>
      </c>
      <c r="R7" s="10" t="str">
        <f>IF(AND(R$3&gt;=tblBacklogCronograma[[#This Row],[Fecha Inicio]],R$3&lt;=tblBacklogCronograma[[#This Row],[Fecha Fin]]),_xlfn.XLOOKUP(tblBacklogCronograma[[#This Row],[Fecha Inicio]],tblFechasSprint[Fecha inicio],tblFechasSprint[Ref],"",0,1),"")</f>
        <v/>
      </c>
      <c r="S7" s="10" t="str">
        <f>IF(AND(S$3&gt;=tblBacklogCronograma[[#This Row],[Fecha Inicio]],S$3&lt;=tblBacklogCronograma[[#This Row],[Fecha Fin]]),_xlfn.XLOOKUP(tblBacklogCronograma[[#This Row],[Fecha Inicio]],tblFechasSprint[Fecha inicio],tblFechasSprint[Ref],"",0,1),"")</f>
        <v/>
      </c>
      <c r="T7" s="10" t="str">
        <f>IF(AND(T$3&gt;=tblBacklogCronograma[[#This Row],[Fecha Inicio]],T$3&lt;=tblBacklogCronograma[[#This Row],[Fecha Fin]]),_xlfn.XLOOKUP(tblBacklogCronograma[[#This Row],[Fecha Inicio]],tblFechasSprint[Fecha inicio],tblFechasSprint[Ref],"",0,1),"")</f>
        <v/>
      </c>
      <c r="U7" s="10" t="str">
        <f>IF(AND(U$3&gt;=tblBacklogCronograma[[#This Row],[Fecha Inicio]],U$3&lt;=tblBacklogCronograma[[#This Row],[Fecha Fin]]),_xlfn.XLOOKUP(tblBacklogCronograma[[#This Row],[Fecha Inicio]],tblFechasSprint[Fecha inicio],tblFechasSprint[Ref],"",0,1),"")</f>
        <v/>
      </c>
      <c r="V7" s="10" t="str">
        <f>IF(AND(V$3&gt;=tblBacklogCronograma[[#This Row],[Fecha Inicio]],V$3&lt;=tblBacklogCronograma[[#This Row],[Fecha Fin]]),_xlfn.XLOOKUP(tblBacklogCronograma[[#This Row],[Fecha Inicio]],tblFechasSprint[Fecha inicio],tblFechasSprint[Ref],"",0,1),"")</f>
        <v/>
      </c>
      <c r="W7" s="10" t="str">
        <f>IF(AND(W$3&gt;=tblBacklogCronograma[[#This Row],[Fecha Inicio]],W$3&lt;=tblBacklogCronograma[[#This Row],[Fecha Fin]]),_xlfn.XLOOKUP(tblBacklogCronograma[[#This Row],[Fecha Inicio]],tblFechasSprint[Fecha inicio],tblFechasSprint[Ref],"",0,1),"")</f>
        <v/>
      </c>
      <c r="X7" s="10" t="str">
        <f>IF(AND(X$3&gt;=tblBacklogCronograma[[#This Row],[Fecha Inicio]],X$3&lt;=tblBacklogCronograma[[#This Row],[Fecha Fin]]),_xlfn.XLOOKUP(tblBacklogCronograma[[#This Row],[Fecha Inicio]],tblFechasSprint[Fecha inicio],tblFechasSprint[Ref],"",0,1),"")</f>
        <v/>
      </c>
      <c r="Y7" s="10" t="str">
        <f>IF(AND(Y$3&gt;=tblBacklogCronograma[[#This Row],[Fecha Inicio]],Y$3&lt;=tblBacklogCronograma[[#This Row],[Fecha Fin]]),_xlfn.XLOOKUP(tblBacklogCronograma[[#This Row],[Fecha Inicio]],tblFechasSprint[Fecha inicio],tblFechasSprint[Ref],"",0,1),"")</f>
        <v/>
      </c>
      <c r="Z7" s="10" t="str">
        <f>IF(AND(Z$3&gt;=tblBacklogCronograma[[#This Row],[Fecha Inicio]],Z$3&lt;=tblBacklogCronograma[[#This Row],[Fecha Fin]]),_xlfn.XLOOKUP(tblBacklogCronograma[[#This Row],[Fecha Inicio]],tblFechasSprint[Fecha inicio],tblFechasSprint[Ref],"",0,1),"")</f>
        <v/>
      </c>
      <c r="AA7" s="10" t="str">
        <f>IF(AND(AA$3&gt;=tblBacklogCronograma[[#This Row],[Fecha Inicio]],AA$3&lt;=tblBacklogCronograma[[#This Row],[Fecha Fin]]),_xlfn.XLOOKUP(tblBacklogCronograma[[#This Row],[Fecha Inicio]],tblFechasSprint[Fecha inicio],tblFechasSprint[Ref],"",0,1),"")</f>
        <v/>
      </c>
      <c r="AB7" s="10" t="str">
        <f>IF(AND(AB$3&gt;=tblBacklogCronograma[[#This Row],[Fecha Inicio]],AB$3&lt;=tblBacklogCronograma[[#This Row],[Fecha Fin]]),_xlfn.XLOOKUP(tblBacklogCronograma[[#This Row],[Fecha Inicio]],tblFechasSprint[Fecha inicio],tblFechasSprint[Ref],"",0,1),"")</f>
        <v/>
      </c>
      <c r="AC7" s="10" t="str">
        <f>IF(AND(AC$3&gt;=tblBacklogCronograma[[#This Row],[Fecha Inicio]],AC$3&lt;=tblBacklogCronograma[[#This Row],[Fecha Fin]]),_xlfn.XLOOKUP(tblBacklogCronograma[[#This Row],[Fecha Inicio]],tblFechasSprint[Fecha inicio],tblFechasSprint[Ref],"",0,1),"")</f>
        <v/>
      </c>
      <c r="AD7" s="10" t="str">
        <f>IF(AND(AD$3&gt;=tblBacklogCronograma[[#This Row],[Fecha Inicio]],AD$3&lt;=tblBacklogCronograma[[#This Row],[Fecha Fin]]),_xlfn.XLOOKUP(tblBacklogCronograma[[#This Row],[Fecha Inicio]],tblFechasSprint[Fecha inicio],tblFechasSprint[Ref],"",0,1),"")</f>
        <v/>
      </c>
      <c r="AE7" s="10" t="str">
        <f>IF(AND(AE$3&gt;=tblBacklogCronograma[[#This Row],[Fecha Inicio]],AE$3&lt;=tblBacklogCronograma[[#This Row],[Fecha Fin]]),_xlfn.XLOOKUP(tblBacklogCronograma[[#This Row],[Fecha Inicio]],tblFechasSprint[Fecha inicio],tblFechasSprint[Ref],"",0,1),"")</f>
        <v/>
      </c>
      <c r="AF7" s="10" t="str">
        <f>IF(AND(AF$3&gt;=tblBacklogCronograma[[#This Row],[Fecha Inicio]],AF$3&lt;=tblBacklogCronograma[[#This Row],[Fecha Fin]]),_xlfn.XLOOKUP(tblBacklogCronograma[[#This Row],[Fecha Inicio]],tblFechasSprint[Fecha inicio],tblFechasSprint[Ref],"",0,1),"")</f>
        <v/>
      </c>
      <c r="AG7" s="10" t="str">
        <f>IF(AND(AG$3&gt;=tblBacklogCronograma[[#This Row],[Fecha Inicio]],AG$3&lt;=tblBacklogCronograma[[#This Row],[Fecha Fin]]),_xlfn.XLOOKUP(tblBacklogCronograma[[#This Row],[Fecha Inicio]],tblFechasSprint[Fecha inicio],tblFechasSprint[Ref],"",0,1),"")</f>
        <v/>
      </c>
      <c r="AH7" s="10" t="str">
        <f>IF(AND(AH$3&gt;=tblBacklogCronograma[[#This Row],[Fecha Inicio]],AH$3&lt;=tblBacklogCronograma[[#This Row],[Fecha Fin]]),_xlfn.XLOOKUP(tblBacklogCronograma[[#This Row],[Fecha Inicio]],tblFechasSprint[Fecha inicio],tblFechasSprint[Ref],"",0,1),"")</f>
        <v/>
      </c>
      <c r="AI7" s="10" t="str">
        <f>IF(AND(AI$3&gt;=tblBacklogCronograma[[#This Row],[Fecha Inicio]],AI$3&lt;=tblBacklogCronograma[[#This Row],[Fecha Fin]]),_xlfn.XLOOKUP(tblBacklogCronograma[[#This Row],[Fecha Inicio]],tblFechasSprint[Fecha inicio],tblFechasSprint[Ref],"",0,1),"")</f>
        <v/>
      </c>
      <c r="AJ7" s="10" t="str">
        <f>IF(AND(AJ$3&gt;=tblBacklogCronograma[[#This Row],[Fecha Inicio]],AJ$3&lt;=tblBacklogCronograma[[#This Row],[Fecha Fin]]),_xlfn.XLOOKUP(tblBacklogCronograma[[#This Row],[Fecha Inicio]],tblFechasSprint[Fecha inicio],tblFechasSprint[Ref],"",0,1),"")</f>
        <v/>
      </c>
      <c r="AK7" s="10" t="str">
        <f>IF(AND(AK$3&gt;=tblBacklogCronograma[[#This Row],[Fecha Inicio]],AK$3&lt;=tblBacklogCronograma[[#This Row],[Fecha Fin]]),_xlfn.XLOOKUP(tblBacklogCronograma[[#This Row],[Fecha Inicio]],tblFechasSprint[Fecha inicio],tblFechasSprint[Ref],"",0,1),"")</f>
        <v/>
      </c>
    </row>
    <row r="8" spans="1:37" ht="30" x14ac:dyDescent="0.25">
      <c r="A8" s="2" t="s">
        <v>60</v>
      </c>
      <c r="B8" s="2" t="s">
        <v>25</v>
      </c>
      <c r="C8" s="3">
        <v>2</v>
      </c>
      <c r="D8" s="3" t="s">
        <v>30</v>
      </c>
      <c r="E8" s="5" t="s">
        <v>71</v>
      </c>
      <c r="F8" s="3" t="s">
        <v>20</v>
      </c>
      <c r="G8" s="6">
        <f>VLOOKUP(tblBacklogCronograma[[#This Row],[Sprint]],tblFechasSprint[#All],2,0)</f>
        <v>44867</v>
      </c>
      <c r="H8" s="6">
        <f>VLOOKUP(tblBacklogCronograma[[#This Row],[Sprint]],tblFechasSprint[#All],3,0)</f>
        <v>44873</v>
      </c>
      <c r="I8" s="7"/>
      <c r="J8" s="10" t="str">
        <f>IF(AND(J$3&gt;=tblBacklogCronograma[[#This Row],[Fecha Inicio]],J$3&lt;=tblBacklogCronograma[[#This Row],[Fecha Fin]]),_xlfn.XLOOKUP(tblBacklogCronograma[[#This Row],[Fecha Inicio]],tblFechasSprint[Fecha inicio],tblFechasSprint[Ref],"",0,1),"")</f>
        <v>Sp 1</v>
      </c>
      <c r="K8" s="10" t="str">
        <f>IF(AND(K$3&gt;=tblBacklogCronograma[[#This Row],[Fecha Inicio]],K$3&lt;=tblBacklogCronograma[[#This Row],[Fecha Fin]]),_xlfn.XLOOKUP(tblBacklogCronograma[[#This Row],[Fecha Inicio]],tblFechasSprint[Fecha inicio],tblFechasSprint[Ref],"",0,1),"")</f>
        <v>Sp 1</v>
      </c>
      <c r="L8" s="10" t="str">
        <f>IF(AND(L$3&gt;=tblBacklogCronograma[[#This Row],[Fecha Inicio]],L$3&lt;=tblBacklogCronograma[[#This Row],[Fecha Fin]]),_xlfn.XLOOKUP(tblBacklogCronograma[[#This Row],[Fecha Inicio]],tblFechasSprint[Fecha inicio],tblFechasSprint[Ref],"",0,1),"")</f>
        <v>Sp 1</v>
      </c>
      <c r="M8" s="10"/>
      <c r="N8" s="10"/>
      <c r="O8" s="10"/>
      <c r="P8" s="10" t="str">
        <f>IF(AND(P$3&gt;=tblBacklogCronograma[[#This Row],[Fecha Inicio]],P$3&lt;=tblBacklogCronograma[[#This Row],[Fecha Fin]]),_xlfn.XLOOKUP(tblBacklogCronograma[[#This Row],[Fecha Inicio]],tblFechasSprint[Fecha inicio],tblFechasSprint[Ref],"",0,1),"")</f>
        <v>Sp 1</v>
      </c>
      <c r="Q8" s="10" t="str">
        <f>IF(AND(Q$3&gt;=tblBacklogCronograma[[#This Row],[Fecha Inicio]],Q$3&lt;=tblBacklogCronograma[[#This Row],[Fecha Fin]]),_xlfn.XLOOKUP(tblBacklogCronograma[[#This Row],[Fecha Inicio]],tblFechasSprint[Fecha inicio],tblFechasSprint[Ref],"",0,1),"")</f>
        <v/>
      </c>
      <c r="R8" s="10" t="str">
        <f>IF(AND(R$3&gt;=tblBacklogCronograma[[#This Row],[Fecha Inicio]],R$3&lt;=tblBacklogCronograma[[#This Row],[Fecha Fin]]),_xlfn.XLOOKUP(tblBacklogCronograma[[#This Row],[Fecha Inicio]],tblFechasSprint[Fecha inicio],tblFechasSprint[Ref],"",0,1),"")</f>
        <v/>
      </c>
      <c r="S8" s="10" t="str">
        <f>IF(AND(S$3&gt;=tblBacklogCronograma[[#This Row],[Fecha Inicio]],S$3&lt;=tblBacklogCronograma[[#This Row],[Fecha Fin]]),_xlfn.XLOOKUP(tblBacklogCronograma[[#This Row],[Fecha Inicio]],tblFechasSprint[Fecha inicio],tblFechasSprint[Ref],"",0,1),"")</f>
        <v/>
      </c>
      <c r="T8" s="10" t="str">
        <f>IF(AND(T$3&gt;=tblBacklogCronograma[[#This Row],[Fecha Inicio]],T$3&lt;=tblBacklogCronograma[[#This Row],[Fecha Fin]]),_xlfn.XLOOKUP(tblBacklogCronograma[[#This Row],[Fecha Inicio]],tblFechasSprint[Fecha inicio],tblFechasSprint[Ref],"",0,1),"")</f>
        <v/>
      </c>
      <c r="U8" s="10" t="str">
        <f>IF(AND(U$3&gt;=tblBacklogCronograma[[#This Row],[Fecha Inicio]],U$3&lt;=tblBacklogCronograma[[#This Row],[Fecha Fin]]),_xlfn.XLOOKUP(tblBacklogCronograma[[#This Row],[Fecha Inicio]],tblFechasSprint[Fecha inicio],tblFechasSprint[Ref],"",0,1),"")</f>
        <v/>
      </c>
      <c r="V8" s="10" t="str">
        <f>IF(AND(V$3&gt;=tblBacklogCronograma[[#This Row],[Fecha Inicio]],V$3&lt;=tblBacklogCronograma[[#This Row],[Fecha Fin]]),_xlfn.XLOOKUP(tblBacklogCronograma[[#This Row],[Fecha Inicio]],tblFechasSprint[Fecha inicio],tblFechasSprint[Ref],"",0,1),"")</f>
        <v/>
      </c>
      <c r="W8" s="10" t="str">
        <f>IF(AND(W$3&gt;=tblBacklogCronograma[[#This Row],[Fecha Inicio]],W$3&lt;=tblBacklogCronograma[[#This Row],[Fecha Fin]]),_xlfn.XLOOKUP(tblBacklogCronograma[[#This Row],[Fecha Inicio]],tblFechasSprint[Fecha inicio],tblFechasSprint[Ref],"",0,1),"")</f>
        <v/>
      </c>
      <c r="X8" s="10" t="str">
        <f>IF(AND(X$3&gt;=tblBacklogCronograma[[#This Row],[Fecha Inicio]],X$3&lt;=tblBacklogCronograma[[#This Row],[Fecha Fin]]),_xlfn.XLOOKUP(tblBacklogCronograma[[#This Row],[Fecha Inicio]],tblFechasSprint[Fecha inicio],tblFechasSprint[Ref],"",0,1),"")</f>
        <v/>
      </c>
      <c r="Y8" s="10" t="str">
        <f>IF(AND(Y$3&gt;=tblBacklogCronograma[[#This Row],[Fecha Inicio]],Y$3&lt;=tblBacklogCronograma[[#This Row],[Fecha Fin]]),_xlfn.XLOOKUP(tblBacklogCronograma[[#This Row],[Fecha Inicio]],tblFechasSprint[Fecha inicio],tblFechasSprint[Ref],"",0,1),"")</f>
        <v/>
      </c>
      <c r="Z8" s="10" t="str">
        <f>IF(AND(Z$3&gt;=tblBacklogCronograma[[#This Row],[Fecha Inicio]],Z$3&lt;=tblBacklogCronograma[[#This Row],[Fecha Fin]]),_xlfn.XLOOKUP(tblBacklogCronograma[[#This Row],[Fecha Inicio]],tblFechasSprint[Fecha inicio],tblFechasSprint[Ref],"",0,1),"")</f>
        <v/>
      </c>
      <c r="AA8" s="10" t="str">
        <f>IF(AND(AA$3&gt;=tblBacklogCronograma[[#This Row],[Fecha Inicio]],AA$3&lt;=tblBacklogCronograma[[#This Row],[Fecha Fin]]),_xlfn.XLOOKUP(tblBacklogCronograma[[#This Row],[Fecha Inicio]],tblFechasSprint[Fecha inicio],tblFechasSprint[Ref],"",0,1),"")</f>
        <v/>
      </c>
      <c r="AB8" s="10" t="str">
        <f>IF(AND(AB$3&gt;=tblBacklogCronograma[[#This Row],[Fecha Inicio]],AB$3&lt;=tblBacklogCronograma[[#This Row],[Fecha Fin]]),_xlfn.XLOOKUP(tblBacklogCronograma[[#This Row],[Fecha Inicio]],tblFechasSprint[Fecha inicio],tblFechasSprint[Ref],"",0,1),"")</f>
        <v/>
      </c>
      <c r="AC8" s="10" t="str">
        <f>IF(AND(AC$3&gt;=tblBacklogCronograma[[#This Row],[Fecha Inicio]],AC$3&lt;=tblBacklogCronograma[[#This Row],[Fecha Fin]]),_xlfn.XLOOKUP(tblBacklogCronograma[[#This Row],[Fecha Inicio]],tblFechasSprint[Fecha inicio],tblFechasSprint[Ref],"",0,1),"")</f>
        <v/>
      </c>
      <c r="AD8" s="10" t="str">
        <f>IF(AND(AD$3&gt;=tblBacklogCronograma[[#This Row],[Fecha Inicio]],AD$3&lt;=tblBacklogCronograma[[#This Row],[Fecha Fin]]),_xlfn.XLOOKUP(tblBacklogCronograma[[#This Row],[Fecha Inicio]],tblFechasSprint[Fecha inicio],tblFechasSprint[Ref],"",0,1),"")</f>
        <v/>
      </c>
      <c r="AE8" s="10" t="str">
        <f>IF(AND(AE$3&gt;=tblBacklogCronograma[[#This Row],[Fecha Inicio]],AE$3&lt;=tblBacklogCronograma[[#This Row],[Fecha Fin]]),_xlfn.XLOOKUP(tblBacklogCronograma[[#This Row],[Fecha Inicio]],tblFechasSprint[Fecha inicio],tblFechasSprint[Ref],"",0,1),"")</f>
        <v/>
      </c>
      <c r="AF8" s="10" t="str">
        <f>IF(AND(AF$3&gt;=tblBacklogCronograma[[#This Row],[Fecha Inicio]],AF$3&lt;=tblBacklogCronograma[[#This Row],[Fecha Fin]]),_xlfn.XLOOKUP(tblBacklogCronograma[[#This Row],[Fecha Inicio]],tblFechasSprint[Fecha inicio],tblFechasSprint[Ref],"",0,1),"")</f>
        <v/>
      </c>
      <c r="AG8" s="10" t="str">
        <f>IF(AND(AG$3&gt;=tblBacklogCronograma[[#This Row],[Fecha Inicio]],AG$3&lt;=tblBacklogCronograma[[#This Row],[Fecha Fin]]),_xlfn.XLOOKUP(tblBacklogCronograma[[#This Row],[Fecha Inicio]],tblFechasSprint[Fecha inicio],tblFechasSprint[Ref],"",0,1),"")</f>
        <v/>
      </c>
      <c r="AH8" s="10" t="str">
        <f>IF(AND(AH$3&gt;=tblBacklogCronograma[[#This Row],[Fecha Inicio]],AH$3&lt;=tblBacklogCronograma[[#This Row],[Fecha Fin]]),_xlfn.XLOOKUP(tblBacklogCronograma[[#This Row],[Fecha Inicio]],tblFechasSprint[Fecha inicio],tblFechasSprint[Ref],"",0,1),"")</f>
        <v/>
      </c>
      <c r="AI8" s="10" t="str">
        <f>IF(AND(AI$3&gt;=tblBacklogCronograma[[#This Row],[Fecha Inicio]],AI$3&lt;=tblBacklogCronograma[[#This Row],[Fecha Fin]]),_xlfn.XLOOKUP(tblBacklogCronograma[[#This Row],[Fecha Inicio]],tblFechasSprint[Fecha inicio],tblFechasSprint[Ref],"",0,1),"")</f>
        <v/>
      </c>
      <c r="AJ8" s="10" t="str">
        <f>IF(AND(AJ$3&gt;=tblBacklogCronograma[[#This Row],[Fecha Inicio]],AJ$3&lt;=tblBacklogCronograma[[#This Row],[Fecha Fin]]),_xlfn.XLOOKUP(tblBacklogCronograma[[#This Row],[Fecha Inicio]],tblFechasSprint[Fecha inicio],tblFechasSprint[Ref],"",0,1),"")</f>
        <v/>
      </c>
      <c r="AK8" s="10" t="str">
        <f>IF(AND(AK$3&gt;=tblBacklogCronograma[[#This Row],[Fecha Inicio]],AK$3&lt;=tblBacklogCronograma[[#This Row],[Fecha Fin]]),_xlfn.XLOOKUP(tblBacklogCronograma[[#This Row],[Fecha Inicio]],tblFechasSprint[Fecha inicio],tblFechasSprint[Ref],"",0,1),"")</f>
        <v/>
      </c>
    </row>
    <row r="9" spans="1:37" ht="30" x14ac:dyDescent="0.25">
      <c r="A9" s="4" t="s">
        <v>81</v>
      </c>
      <c r="B9" s="2" t="s">
        <v>86</v>
      </c>
      <c r="C9" s="3">
        <v>4</v>
      </c>
      <c r="D9" s="3" t="s">
        <v>30</v>
      </c>
      <c r="E9" s="5" t="s">
        <v>72</v>
      </c>
      <c r="F9" s="3" t="s">
        <v>20</v>
      </c>
      <c r="G9" s="6">
        <f>VLOOKUP(tblBacklogCronograma[[#This Row],[Sprint]],tblFechasSprint[#All],2,0)</f>
        <v>44867</v>
      </c>
      <c r="H9" s="6">
        <f>VLOOKUP(tblBacklogCronograma[[#This Row],[Sprint]],tblFechasSprint[#All],3,0)</f>
        <v>44873</v>
      </c>
      <c r="I9" s="7"/>
      <c r="J9" s="10" t="str">
        <f>IF(AND(J$3&gt;=tblBacklogCronograma[[#This Row],[Fecha Inicio]],J$3&lt;=tblBacklogCronograma[[#This Row],[Fecha Fin]]),_xlfn.XLOOKUP(tblBacklogCronograma[[#This Row],[Fecha Inicio]],tblFechasSprint[Fecha inicio],tblFechasSprint[Ref],"",0,1),"")</f>
        <v>Sp 1</v>
      </c>
      <c r="K9" s="10" t="str">
        <f>IF(AND(K$3&gt;=tblBacklogCronograma[[#This Row],[Fecha Inicio]],K$3&lt;=tblBacklogCronograma[[#This Row],[Fecha Fin]]),_xlfn.XLOOKUP(tblBacklogCronograma[[#This Row],[Fecha Inicio]],tblFechasSprint[Fecha inicio],tblFechasSprint[Ref],"",0,1),"")</f>
        <v>Sp 1</v>
      </c>
      <c r="L9" s="10" t="str">
        <f>IF(AND(L$3&gt;=tblBacklogCronograma[[#This Row],[Fecha Inicio]],L$3&lt;=tblBacklogCronograma[[#This Row],[Fecha Fin]]),_xlfn.XLOOKUP(tblBacklogCronograma[[#This Row],[Fecha Inicio]],tblFechasSprint[Fecha inicio],tblFechasSprint[Ref],"",0,1),"")</f>
        <v>Sp 1</v>
      </c>
      <c r="M9" s="10"/>
      <c r="N9" s="10"/>
      <c r="O9" s="10"/>
      <c r="P9" s="10" t="str">
        <f>IF(AND(P$3&gt;=tblBacklogCronograma[[#This Row],[Fecha Inicio]],P$3&lt;=tblBacklogCronograma[[#This Row],[Fecha Fin]]),_xlfn.XLOOKUP(tblBacklogCronograma[[#This Row],[Fecha Inicio]],tblFechasSprint[Fecha inicio],tblFechasSprint[Ref],"",0,1),"")</f>
        <v>Sp 1</v>
      </c>
      <c r="Q9" s="10" t="str">
        <f>IF(AND(Q$3&gt;=tblBacklogCronograma[[#This Row],[Fecha Inicio]],Q$3&lt;=tblBacklogCronograma[[#This Row],[Fecha Fin]]),_xlfn.XLOOKUP(tblBacklogCronograma[[#This Row],[Fecha Inicio]],tblFechasSprint[Fecha inicio],tblFechasSprint[Ref],"",0,1),"")</f>
        <v/>
      </c>
      <c r="R9" s="10" t="str">
        <f>IF(AND(R$3&gt;=tblBacklogCronograma[[#This Row],[Fecha Inicio]],R$3&lt;=tblBacklogCronograma[[#This Row],[Fecha Fin]]),_xlfn.XLOOKUP(tblBacklogCronograma[[#This Row],[Fecha Inicio]],tblFechasSprint[Fecha inicio],tblFechasSprint[Ref],"",0,1),"")</f>
        <v/>
      </c>
      <c r="S9" s="10" t="str">
        <f>IF(AND(S$3&gt;=tblBacklogCronograma[[#This Row],[Fecha Inicio]],S$3&lt;=tblBacklogCronograma[[#This Row],[Fecha Fin]]),_xlfn.XLOOKUP(tblBacklogCronograma[[#This Row],[Fecha Inicio]],tblFechasSprint[Fecha inicio],tblFechasSprint[Ref],"",0,1),"")</f>
        <v/>
      </c>
      <c r="T9" s="10" t="str">
        <f>IF(AND(T$3&gt;=tblBacklogCronograma[[#This Row],[Fecha Inicio]],T$3&lt;=tblBacklogCronograma[[#This Row],[Fecha Fin]]),_xlfn.XLOOKUP(tblBacklogCronograma[[#This Row],[Fecha Inicio]],tblFechasSprint[Fecha inicio],tblFechasSprint[Ref],"",0,1),"")</f>
        <v/>
      </c>
      <c r="U9" s="10" t="str">
        <f>IF(AND(U$3&gt;=tblBacklogCronograma[[#This Row],[Fecha Inicio]],U$3&lt;=tblBacklogCronograma[[#This Row],[Fecha Fin]]),_xlfn.XLOOKUP(tblBacklogCronograma[[#This Row],[Fecha Inicio]],tblFechasSprint[Fecha inicio],tblFechasSprint[Ref],"",0,1),"")</f>
        <v/>
      </c>
      <c r="V9" s="10" t="str">
        <f>IF(AND(V$3&gt;=tblBacklogCronograma[[#This Row],[Fecha Inicio]],V$3&lt;=tblBacklogCronograma[[#This Row],[Fecha Fin]]),_xlfn.XLOOKUP(tblBacklogCronograma[[#This Row],[Fecha Inicio]],tblFechasSprint[Fecha inicio],tblFechasSprint[Ref],"",0,1),"")</f>
        <v/>
      </c>
      <c r="W9" s="10" t="str">
        <f>IF(AND(W$3&gt;=tblBacklogCronograma[[#This Row],[Fecha Inicio]],W$3&lt;=tblBacklogCronograma[[#This Row],[Fecha Fin]]),_xlfn.XLOOKUP(tblBacklogCronograma[[#This Row],[Fecha Inicio]],tblFechasSprint[Fecha inicio],tblFechasSprint[Ref],"",0,1),"")</f>
        <v/>
      </c>
      <c r="X9" s="10" t="str">
        <f>IF(AND(X$3&gt;=tblBacklogCronograma[[#This Row],[Fecha Inicio]],X$3&lt;=tblBacklogCronograma[[#This Row],[Fecha Fin]]),_xlfn.XLOOKUP(tblBacklogCronograma[[#This Row],[Fecha Inicio]],tblFechasSprint[Fecha inicio],tblFechasSprint[Ref],"",0,1),"")</f>
        <v/>
      </c>
      <c r="Y9" s="10" t="str">
        <f>IF(AND(Y$3&gt;=tblBacklogCronograma[[#This Row],[Fecha Inicio]],Y$3&lt;=tblBacklogCronograma[[#This Row],[Fecha Fin]]),_xlfn.XLOOKUP(tblBacklogCronograma[[#This Row],[Fecha Inicio]],tblFechasSprint[Fecha inicio],tblFechasSprint[Ref],"",0,1),"")</f>
        <v/>
      </c>
      <c r="Z9" s="10" t="str">
        <f>IF(AND(Z$3&gt;=tblBacklogCronograma[[#This Row],[Fecha Inicio]],Z$3&lt;=tblBacklogCronograma[[#This Row],[Fecha Fin]]),_xlfn.XLOOKUP(tblBacklogCronograma[[#This Row],[Fecha Inicio]],tblFechasSprint[Fecha inicio],tblFechasSprint[Ref],"",0,1),"")</f>
        <v/>
      </c>
      <c r="AA9" s="10" t="str">
        <f>IF(AND(AA$3&gt;=tblBacklogCronograma[[#This Row],[Fecha Inicio]],AA$3&lt;=tblBacklogCronograma[[#This Row],[Fecha Fin]]),_xlfn.XLOOKUP(tblBacklogCronograma[[#This Row],[Fecha Inicio]],tblFechasSprint[Fecha inicio],tblFechasSprint[Ref],"",0,1),"")</f>
        <v/>
      </c>
      <c r="AB9" s="10" t="str">
        <f>IF(AND(AB$3&gt;=tblBacklogCronograma[[#This Row],[Fecha Inicio]],AB$3&lt;=tblBacklogCronograma[[#This Row],[Fecha Fin]]),_xlfn.XLOOKUP(tblBacklogCronograma[[#This Row],[Fecha Inicio]],tblFechasSprint[Fecha inicio],tblFechasSprint[Ref],"",0,1),"")</f>
        <v/>
      </c>
      <c r="AC9" s="10" t="str">
        <f>IF(AND(AC$3&gt;=tblBacklogCronograma[[#This Row],[Fecha Inicio]],AC$3&lt;=tblBacklogCronograma[[#This Row],[Fecha Fin]]),_xlfn.XLOOKUP(tblBacklogCronograma[[#This Row],[Fecha Inicio]],tblFechasSprint[Fecha inicio],tblFechasSprint[Ref],"",0,1),"")</f>
        <v/>
      </c>
      <c r="AD9" s="10" t="str">
        <f>IF(AND(AD$3&gt;=tblBacklogCronograma[[#This Row],[Fecha Inicio]],AD$3&lt;=tblBacklogCronograma[[#This Row],[Fecha Fin]]),_xlfn.XLOOKUP(tblBacklogCronograma[[#This Row],[Fecha Inicio]],tblFechasSprint[Fecha inicio],tblFechasSprint[Ref],"",0,1),"")</f>
        <v/>
      </c>
      <c r="AE9" s="10" t="str">
        <f>IF(AND(AE$3&gt;=tblBacklogCronograma[[#This Row],[Fecha Inicio]],AE$3&lt;=tblBacklogCronograma[[#This Row],[Fecha Fin]]),_xlfn.XLOOKUP(tblBacklogCronograma[[#This Row],[Fecha Inicio]],tblFechasSprint[Fecha inicio],tblFechasSprint[Ref],"",0,1),"")</f>
        <v/>
      </c>
      <c r="AF9" s="10" t="str">
        <f>IF(AND(AF$3&gt;=tblBacklogCronograma[[#This Row],[Fecha Inicio]],AF$3&lt;=tblBacklogCronograma[[#This Row],[Fecha Fin]]),_xlfn.XLOOKUP(tblBacklogCronograma[[#This Row],[Fecha Inicio]],tblFechasSprint[Fecha inicio],tblFechasSprint[Ref],"",0,1),"")</f>
        <v/>
      </c>
      <c r="AG9" s="10" t="str">
        <f>IF(AND(AG$3&gt;=tblBacklogCronograma[[#This Row],[Fecha Inicio]],AG$3&lt;=tblBacklogCronograma[[#This Row],[Fecha Fin]]),_xlfn.XLOOKUP(tblBacklogCronograma[[#This Row],[Fecha Inicio]],tblFechasSprint[Fecha inicio],tblFechasSprint[Ref],"",0,1),"")</f>
        <v/>
      </c>
      <c r="AH9" s="10" t="str">
        <f>IF(AND(AH$3&gt;=tblBacklogCronograma[[#This Row],[Fecha Inicio]],AH$3&lt;=tblBacklogCronograma[[#This Row],[Fecha Fin]]),_xlfn.XLOOKUP(tblBacklogCronograma[[#This Row],[Fecha Inicio]],tblFechasSprint[Fecha inicio],tblFechasSprint[Ref],"",0,1),"")</f>
        <v/>
      </c>
      <c r="AI9" s="10" t="str">
        <f>IF(AND(AI$3&gt;=tblBacklogCronograma[[#This Row],[Fecha Inicio]],AI$3&lt;=tblBacklogCronograma[[#This Row],[Fecha Fin]]),_xlfn.XLOOKUP(tblBacklogCronograma[[#This Row],[Fecha Inicio]],tblFechasSprint[Fecha inicio],tblFechasSprint[Ref],"",0,1),"")</f>
        <v/>
      </c>
      <c r="AJ9" s="10" t="str">
        <f>IF(AND(AJ$3&gt;=tblBacklogCronograma[[#This Row],[Fecha Inicio]],AJ$3&lt;=tblBacklogCronograma[[#This Row],[Fecha Fin]]),_xlfn.XLOOKUP(tblBacklogCronograma[[#This Row],[Fecha Inicio]],tblFechasSprint[Fecha inicio],tblFechasSprint[Ref],"",0,1),"")</f>
        <v/>
      </c>
      <c r="AK9" s="10" t="str">
        <f>IF(AND(AK$3&gt;=tblBacklogCronograma[[#This Row],[Fecha Inicio]],AK$3&lt;=tblBacklogCronograma[[#This Row],[Fecha Fin]]),_xlfn.XLOOKUP(tblBacklogCronograma[[#This Row],[Fecha Inicio]],tblFechasSprint[Fecha inicio],tblFechasSprint[Ref],"",0,1),"")</f>
        <v/>
      </c>
    </row>
    <row r="10" spans="1:37" ht="30" x14ac:dyDescent="0.25">
      <c r="A10" s="4" t="s">
        <v>82</v>
      </c>
      <c r="B10" s="2" t="s">
        <v>87</v>
      </c>
      <c r="C10" s="3">
        <v>4</v>
      </c>
      <c r="D10" s="3" t="s">
        <v>30</v>
      </c>
      <c r="E10" s="5" t="s">
        <v>63</v>
      </c>
      <c r="F10" s="3" t="s">
        <v>20</v>
      </c>
      <c r="G10" s="6">
        <f>VLOOKUP(tblBacklogCronograma[[#This Row],[Sprint]],tblFechasSprint[#All],2,0)</f>
        <v>44867</v>
      </c>
      <c r="H10" s="6">
        <f>VLOOKUP(tblBacklogCronograma[[#This Row],[Sprint]],tblFechasSprint[#All],3,0)</f>
        <v>44873</v>
      </c>
      <c r="I10" s="7"/>
      <c r="J10" s="10" t="str">
        <f>IF(AND(J$3&gt;=tblBacklogCronograma[[#This Row],[Fecha Inicio]],J$3&lt;=tblBacklogCronograma[[#This Row],[Fecha Fin]]),_xlfn.XLOOKUP(tblBacklogCronograma[[#This Row],[Fecha Inicio]],tblFechasSprint[Fecha inicio],tblFechasSprint[Ref],"",0,1),"")</f>
        <v>Sp 1</v>
      </c>
      <c r="K10" s="10" t="str">
        <f>IF(AND(K$3&gt;=tblBacklogCronograma[[#This Row],[Fecha Inicio]],K$3&lt;=tblBacklogCronograma[[#This Row],[Fecha Fin]]),_xlfn.XLOOKUP(tblBacklogCronograma[[#This Row],[Fecha Inicio]],tblFechasSprint[Fecha inicio],tblFechasSprint[Ref],"",0,1),"")</f>
        <v>Sp 1</v>
      </c>
      <c r="L10" s="10" t="str">
        <f>IF(AND(L$3&gt;=tblBacklogCronograma[[#This Row],[Fecha Inicio]],L$3&lt;=tblBacklogCronograma[[#This Row],[Fecha Fin]]),_xlfn.XLOOKUP(tblBacklogCronograma[[#This Row],[Fecha Inicio]],tblFechasSprint[Fecha inicio],tblFechasSprint[Ref],"",0,1),"")</f>
        <v>Sp 1</v>
      </c>
      <c r="M10" s="10"/>
      <c r="N10" s="10"/>
      <c r="O10" s="10"/>
      <c r="P10" s="10" t="str">
        <f>IF(AND(P$3&gt;=tblBacklogCronograma[[#This Row],[Fecha Inicio]],P$3&lt;=tblBacklogCronograma[[#This Row],[Fecha Fin]]),_xlfn.XLOOKUP(tblBacklogCronograma[[#This Row],[Fecha Inicio]],tblFechasSprint[Fecha inicio],tblFechasSprint[Ref],"",0,1),"")</f>
        <v>Sp 1</v>
      </c>
      <c r="Q10" s="10" t="str">
        <f>IF(AND(Q$3&gt;=tblBacklogCronograma[[#This Row],[Fecha Inicio]],Q$3&lt;=tblBacklogCronograma[[#This Row],[Fecha Fin]]),_xlfn.XLOOKUP(tblBacklogCronograma[[#This Row],[Fecha Inicio]],tblFechasSprint[Fecha inicio],tblFechasSprint[Ref],"",0,1),"")</f>
        <v/>
      </c>
      <c r="R10" s="10" t="str">
        <f>IF(AND(R$3&gt;=tblBacklogCronograma[[#This Row],[Fecha Inicio]],R$3&lt;=tblBacklogCronograma[[#This Row],[Fecha Fin]]),_xlfn.XLOOKUP(tblBacklogCronograma[[#This Row],[Fecha Inicio]],tblFechasSprint[Fecha inicio],tblFechasSprint[Ref],"",0,1),"")</f>
        <v/>
      </c>
      <c r="S10" s="10" t="str">
        <f>IF(AND(S$3&gt;=tblBacklogCronograma[[#This Row],[Fecha Inicio]],S$3&lt;=tblBacklogCronograma[[#This Row],[Fecha Fin]]),_xlfn.XLOOKUP(tblBacklogCronograma[[#This Row],[Fecha Inicio]],tblFechasSprint[Fecha inicio],tblFechasSprint[Ref],"",0,1),"")</f>
        <v/>
      </c>
      <c r="T10" s="10"/>
      <c r="U10" s="10"/>
      <c r="V10" s="10"/>
      <c r="W10" s="10" t="str">
        <f>IF(AND(W$3&gt;=tblBacklogCronograma[[#This Row],[Fecha Inicio]],W$3&lt;=tblBacklogCronograma[[#This Row],[Fecha Fin]]),_xlfn.XLOOKUP(tblBacklogCronograma[[#This Row],[Fecha Inicio]],tblFechasSprint[Fecha inicio],tblFechasSprint[Ref],"",0,1),"")</f>
        <v/>
      </c>
      <c r="X10" s="10" t="str">
        <f>IF(AND(X$3&gt;=tblBacklogCronograma[[#This Row],[Fecha Inicio]],X$3&lt;=tblBacklogCronograma[[#This Row],[Fecha Fin]]),_xlfn.XLOOKUP(tblBacklogCronograma[[#This Row],[Fecha Inicio]],tblFechasSprint[Fecha inicio],tblFechasSprint[Ref],"",0,1),"")</f>
        <v/>
      </c>
      <c r="Y10" s="10" t="str">
        <f>IF(AND(Y$3&gt;=tblBacklogCronograma[[#This Row],[Fecha Inicio]],Y$3&lt;=tblBacklogCronograma[[#This Row],[Fecha Fin]]),_xlfn.XLOOKUP(tblBacklogCronograma[[#This Row],[Fecha Inicio]],tblFechasSprint[Fecha inicio],tblFechasSprint[Ref],"",0,1),"")</f>
        <v/>
      </c>
      <c r="Z10" s="10" t="str">
        <f>IF(AND(Z$3&gt;=tblBacklogCronograma[[#This Row],[Fecha Inicio]],Z$3&lt;=tblBacklogCronograma[[#This Row],[Fecha Fin]]),_xlfn.XLOOKUP(tblBacklogCronograma[[#This Row],[Fecha Inicio]],tblFechasSprint[Fecha inicio],tblFechasSprint[Ref],"",0,1),"")</f>
        <v/>
      </c>
      <c r="AA10" s="10" t="str">
        <f>IF(AND(AA$3&gt;=tblBacklogCronograma[[#This Row],[Fecha Inicio]],AA$3&lt;=tblBacklogCronograma[[#This Row],[Fecha Fin]]),_xlfn.XLOOKUP(tblBacklogCronograma[[#This Row],[Fecha Inicio]],tblFechasSprint[Fecha inicio],tblFechasSprint[Ref],"",0,1),"")</f>
        <v/>
      </c>
      <c r="AB10" s="10" t="str">
        <f>IF(AND(AB$3&gt;=tblBacklogCronograma[[#This Row],[Fecha Inicio]],AB$3&lt;=tblBacklogCronograma[[#This Row],[Fecha Fin]]),_xlfn.XLOOKUP(tblBacklogCronograma[[#This Row],[Fecha Inicio]],tblFechasSprint[Fecha inicio],tblFechasSprint[Ref],"",0,1),"")</f>
        <v/>
      </c>
      <c r="AC10" s="10" t="str">
        <f>IF(AND(AC$3&gt;=tblBacklogCronograma[[#This Row],[Fecha Inicio]],AC$3&lt;=tblBacklogCronograma[[#This Row],[Fecha Fin]]),_xlfn.XLOOKUP(tblBacklogCronograma[[#This Row],[Fecha Inicio]],tblFechasSprint[Fecha inicio],tblFechasSprint[Ref],"",0,1),"")</f>
        <v/>
      </c>
      <c r="AD10" s="10" t="str">
        <f>IF(AND(AD$3&gt;=tblBacklogCronograma[[#This Row],[Fecha Inicio]],AD$3&lt;=tblBacklogCronograma[[#This Row],[Fecha Fin]]),_xlfn.XLOOKUP(tblBacklogCronograma[[#This Row],[Fecha Inicio]],tblFechasSprint[Fecha inicio],tblFechasSprint[Ref],"",0,1),"")</f>
        <v/>
      </c>
      <c r="AE10" s="10" t="str">
        <f>IF(AND(AE$3&gt;=tblBacklogCronograma[[#This Row],[Fecha Inicio]],AE$3&lt;=tblBacklogCronograma[[#This Row],[Fecha Fin]]),_xlfn.XLOOKUP(tblBacklogCronograma[[#This Row],[Fecha Inicio]],tblFechasSprint[Fecha inicio],tblFechasSprint[Ref],"",0,1),"")</f>
        <v/>
      </c>
      <c r="AF10" s="10" t="str">
        <f>IF(AND(AF$3&gt;=tblBacklogCronograma[[#This Row],[Fecha Inicio]],AF$3&lt;=tblBacklogCronograma[[#This Row],[Fecha Fin]]),_xlfn.XLOOKUP(tblBacklogCronograma[[#This Row],[Fecha Inicio]],tblFechasSprint[Fecha inicio],tblFechasSprint[Ref],"",0,1),"")</f>
        <v/>
      </c>
      <c r="AG10" s="10" t="str">
        <f>IF(AND(AG$3&gt;=tblBacklogCronograma[[#This Row],[Fecha Inicio]],AG$3&lt;=tblBacklogCronograma[[#This Row],[Fecha Fin]]),_xlfn.XLOOKUP(tblBacklogCronograma[[#This Row],[Fecha Inicio]],tblFechasSprint[Fecha inicio],tblFechasSprint[Ref],"",0,1),"")</f>
        <v/>
      </c>
      <c r="AH10" s="10" t="str">
        <f>IF(AND(AH$3&gt;=tblBacklogCronograma[[#This Row],[Fecha Inicio]],AH$3&lt;=tblBacklogCronograma[[#This Row],[Fecha Fin]]),_xlfn.XLOOKUP(tblBacklogCronograma[[#This Row],[Fecha Inicio]],tblFechasSprint[Fecha inicio],tblFechasSprint[Ref],"",0,1),"")</f>
        <v/>
      </c>
      <c r="AI10" s="10" t="str">
        <f>IF(AND(AI$3&gt;=tblBacklogCronograma[[#This Row],[Fecha Inicio]],AI$3&lt;=tblBacklogCronograma[[#This Row],[Fecha Fin]]),_xlfn.XLOOKUP(tblBacklogCronograma[[#This Row],[Fecha Inicio]],tblFechasSprint[Fecha inicio],tblFechasSprint[Ref],"",0,1),"")</f>
        <v/>
      </c>
      <c r="AJ10" s="10" t="str">
        <f>IF(AND(AJ$3&gt;=tblBacklogCronograma[[#This Row],[Fecha Inicio]],AJ$3&lt;=tblBacklogCronograma[[#This Row],[Fecha Fin]]),_xlfn.XLOOKUP(tblBacklogCronograma[[#This Row],[Fecha Inicio]],tblFechasSprint[Fecha inicio],tblFechasSprint[Ref],"",0,1),"")</f>
        <v/>
      </c>
      <c r="AK10" s="10" t="str">
        <f>IF(AND(AK$3&gt;=tblBacklogCronograma[[#This Row],[Fecha Inicio]],AK$3&lt;=tblBacklogCronograma[[#This Row],[Fecha Fin]]),_xlfn.XLOOKUP(tblBacklogCronograma[[#This Row],[Fecha Inicio]],tblFechasSprint[Fecha inicio],tblFechasSprint[Ref],"",0,1),"")</f>
        <v/>
      </c>
    </row>
    <row r="11" spans="1:37" ht="30" x14ac:dyDescent="0.25">
      <c r="A11" s="4" t="s">
        <v>83</v>
      </c>
      <c r="B11" s="2" t="s">
        <v>84</v>
      </c>
      <c r="C11" s="3">
        <v>4</v>
      </c>
      <c r="D11" s="3" t="s">
        <v>30</v>
      </c>
      <c r="E11" s="5" t="s">
        <v>65</v>
      </c>
      <c r="F11" s="3" t="s">
        <v>26</v>
      </c>
      <c r="G11" s="6">
        <f>VLOOKUP(tblBacklogCronograma[[#This Row],[Sprint]],tblFechasSprint[#All],2,0)</f>
        <v>44874</v>
      </c>
      <c r="H11" s="6">
        <f>VLOOKUP(tblBacklogCronograma[[#This Row],[Sprint]],tblFechasSprint[#All],3,0)</f>
        <v>44880</v>
      </c>
      <c r="I11" s="7"/>
      <c r="J11" s="10" t="str">
        <f>IF(AND(J$3&gt;=tblBacklogCronograma[[#This Row],[Fecha Inicio]],J$3&lt;=tblBacklogCronograma[[#This Row],[Fecha Fin]]),_xlfn.XLOOKUP(tblBacklogCronograma[[#This Row],[Fecha Inicio]],tblFechasSprint[Fecha inicio],tblFechasSprint[Ref],"",0,1),"")</f>
        <v/>
      </c>
      <c r="K11" s="10" t="str">
        <f>IF(AND(K$3&gt;=tblBacklogCronograma[[#This Row],[Fecha Inicio]],K$3&lt;=tblBacklogCronograma[[#This Row],[Fecha Fin]]),_xlfn.XLOOKUP(tblBacklogCronograma[[#This Row],[Fecha Inicio]],tblFechasSprint[Fecha inicio],tblFechasSprint[Ref],"",0,1),"")</f>
        <v/>
      </c>
      <c r="L11" s="10" t="str">
        <f>IF(AND(L$3&gt;=tblBacklogCronograma[[#This Row],[Fecha Inicio]],L$3&lt;=tblBacklogCronograma[[#This Row],[Fecha Fin]]),_xlfn.XLOOKUP(tblBacklogCronograma[[#This Row],[Fecha Inicio]],tblFechasSprint[Fecha inicio],tblFechasSprint[Ref],"",0,1),"")</f>
        <v/>
      </c>
      <c r="M11" s="10" t="str">
        <f>IF(AND(M$3&gt;=tblBacklogCronograma[[#This Row],[Fecha Inicio]],M$3&lt;=tblBacklogCronograma[[#This Row],[Fecha Fin]]),_xlfn.XLOOKUP(tblBacklogCronograma[[#This Row],[Fecha Inicio]],tblFechasSprint[Fecha inicio],tblFechasSprint[Ref],"",0,1),"")</f>
        <v/>
      </c>
      <c r="N11" s="10" t="str">
        <f>IF(AND(N$3&gt;=tblBacklogCronograma[[#This Row],[Fecha Inicio]],N$3&lt;=tblBacklogCronograma[[#This Row],[Fecha Fin]]),_xlfn.XLOOKUP(tblBacklogCronograma[[#This Row],[Fecha Inicio]],tblFechasSprint[Fecha inicio],tblFechasSprint[Ref],"",0,1),"")</f>
        <v/>
      </c>
      <c r="O11" s="10" t="str">
        <f>IF(AND(O$3&gt;=tblBacklogCronograma[[#This Row],[Fecha Inicio]],O$3&lt;=tblBacklogCronograma[[#This Row],[Fecha Fin]]),_xlfn.XLOOKUP(tblBacklogCronograma[[#This Row],[Fecha Inicio]],tblFechasSprint[Fecha inicio],tblFechasSprint[Ref],"",0,1),"")</f>
        <v/>
      </c>
      <c r="P11" s="10" t="str">
        <f>IF(AND(P$3&gt;=tblBacklogCronograma[[#This Row],[Fecha Inicio]],P$3&lt;=tblBacklogCronograma[[#This Row],[Fecha Fin]]),_xlfn.XLOOKUP(tblBacklogCronograma[[#This Row],[Fecha Inicio]],tblFechasSprint[Fecha inicio],tblFechasSprint[Ref],"",0,1),"")</f>
        <v/>
      </c>
      <c r="Q11" s="10" t="str">
        <f>IF(AND(Q$3&gt;=tblBacklogCronograma[[#This Row],[Fecha Inicio]],Q$3&lt;=tblBacklogCronograma[[#This Row],[Fecha Fin]]),_xlfn.XLOOKUP(tblBacklogCronograma[[#This Row],[Fecha Inicio]],tblFechasSprint[Fecha inicio],tblFechasSprint[Ref],"",0,1),"")</f>
        <v>Sp 2</v>
      </c>
      <c r="R11" s="10" t="str">
        <f>IF(AND(R$3&gt;=tblBacklogCronograma[[#This Row],[Fecha Inicio]],R$3&lt;=tblBacklogCronograma[[#This Row],[Fecha Fin]]),_xlfn.XLOOKUP(tblBacklogCronograma[[#This Row],[Fecha Inicio]],tblFechasSprint[Fecha inicio],tblFechasSprint[Ref],"",0,1),"")</f>
        <v>Sp 2</v>
      </c>
      <c r="S11" s="10" t="str">
        <f>IF(AND(S$3&gt;=tblBacklogCronograma[[#This Row],[Fecha Inicio]],S$3&lt;=tblBacklogCronograma[[#This Row],[Fecha Fin]]),_xlfn.XLOOKUP(tblBacklogCronograma[[#This Row],[Fecha Inicio]],tblFechasSprint[Fecha inicio],tblFechasSprint[Ref],"",0,1),"")</f>
        <v>Sp 2</v>
      </c>
      <c r="T11" s="10"/>
      <c r="U11" s="10"/>
      <c r="V11" s="10"/>
      <c r="W11" s="10" t="str">
        <f>IF(AND(W$3&gt;=tblBacklogCronograma[[#This Row],[Fecha Inicio]],W$3&lt;=tblBacklogCronograma[[#This Row],[Fecha Fin]]),_xlfn.XLOOKUP(tblBacklogCronograma[[#This Row],[Fecha Inicio]],tblFechasSprint[Fecha inicio],tblFechasSprint[Ref],"",0,1),"")</f>
        <v>Sp 2</v>
      </c>
      <c r="X11" s="10" t="str">
        <f>IF(AND(X$3&gt;=tblBacklogCronograma[[#This Row],[Fecha Inicio]],X$3&lt;=tblBacklogCronograma[[#This Row],[Fecha Fin]]),_xlfn.XLOOKUP(tblBacklogCronograma[[#This Row],[Fecha Inicio]],tblFechasSprint[Fecha inicio],tblFechasSprint[Ref],"",0,1),"")</f>
        <v/>
      </c>
      <c r="Y11" s="10" t="str">
        <f>IF(AND(Y$3&gt;=tblBacklogCronograma[[#This Row],[Fecha Inicio]],Y$3&lt;=tblBacklogCronograma[[#This Row],[Fecha Fin]]),_xlfn.XLOOKUP(tblBacklogCronograma[[#This Row],[Fecha Inicio]],tblFechasSprint[Fecha inicio],tblFechasSprint[Ref],"",0,1),"")</f>
        <v/>
      </c>
      <c r="Z11" s="10" t="str">
        <f>IF(AND(Z$3&gt;=tblBacklogCronograma[[#This Row],[Fecha Inicio]],Z$3&lt;=tblBacklogCronograma[[#This Row],[Fecha Fin]]),_xlfn.XLOOKUP(tblBacklogCronograma[[#This Row],[Fecha Inicio]],tblFechasSprint[Fecha inicio],tblFechasSprint[Ref],"",0,1),"")</f>
        <v/>
      </c>
      <c r="AA11" s="10" t="str">
        <f>IF(AND(AA$3&gt;=tblBacklogCronograma[[#This Row],[Fecha Inicio]],AA$3&lt;=tblBacklogCronograma[[#This Row],[Fecha Fin]]),_xlfn.XLOOKUP(tblBacklogCronograma[[#This Row],[Fecha Inicio]],tblFechasSprint[Fecha inicio],tblFechasSprint[Ref],"",0,1),"")</f>
        <v/>
      </c>
      <c r="AB11" s="10" t="str">
        <f>IF(AND(AB$3&gt;=tblBacklogCronograma[[#This Row],[Fecha Inicio]],AB$3&lt;=tblBacklogCronograma[[#This Row],[Fecha Fin]]),_xlfn.XLOOKUP(tblBacklogCronograma[[#This Row],[Fecha Inicio]],tblFechasSprint[Fecha inicio],tblFechasSprint[Ref],"",0,1),"")</f>
        <v/>
      </c>
      <c r="AC11" s="10" t="str">
        <f>IF(AND(AC$3&gt;=tblBacklogCronograma[[#This Row],[Fecha Inicio]],AC$3&lt;=tblBacklogCronograma[[#This Row],[Fecha Fin]]),_xlfn.XLOOKUP(tblBacklogCronograma[[#This Row],[Fecha Inicio]],tblFechasSprint[Fecha inicio],tblFechasSprint[Ref],"",0,1),"")</f>
        <v/>
      </c>
      <c r="AD11" s="10" t="str">
        <f>IF(AND(AD$3&gt;=tblBacklogCronograma[[#This Row],[Fecha Inicio]],AD$3&lt;=tblBacklogCronograma[[#This Row],[Fecha Fin]]),_xlfn.XLOOKUP(tblBacklogCronograma[[#This Row],[Fecha Inicio]],tblFechasSprint[Fecha inicio],tblFechasSprint[Ref],"",0,1),"")</f>
        <v/>
      </c>
      <c r="AE11" s="10" t="str">
        <f>IF(AND(AE$3&gt;=tblBacklogCronograma[[#This Row],[Fecha Inicio]],AE$3&lt;=tblBacklogCronograma[[#This Row],[Fecha Fin]]),_xlfn.XLOOKUP(tblBacklogCronograma[[#This Row],[Fecha Inicio]],tblFechasSprint[Fecha inicio],tblFechasSprint[Ref],"",0,1),"")</f>
        <v/>
      </c>
      <c r="AF11" s="10" t="str">
        <f>IF(AND(AF$3&gt;=tblBacklogCronograma[[#This Row],[Fecha Inicio]],AF$3&lt;=tblBacklogCronograma[[#This Row],[Fecha Fin]]),_xlfn.XLOOKUP(tblBacklogCronograma[[#This Row],[Fecha Inicio]],tblFechasSprint[Fecha inicio],tblFechasSprint[Ref],"",0,1),"")</f>
        <v/>
      </c>
      <c r="AG11" s="10" t="str">
        <f>IF(AND(AG$3&gt;=tblBacklogCronograma[[#This Row],[Fecha Inicio]],AG$3&lt;=tblBacklogCronograma[[#This Row],[Fecha Fin]]),_xlfn.XLOOKUP(tblBacklogCronograma[[#This Row],[Fecha Inicio]],tblFechasSprint[Fecha inicio],tblFechasSprint[Ref],"",0,1),"")</f>
        <v/>
      </c>
      <c r="AH11" s="10" t="str">
        <f>IF(AND(AH$3&gt;=tblBacklogCronograma[[#This Row],[Fecha Inicio]],AH$3&lt;=tblBacklogCronograma[[#This Row],[Fecha Fin]]),_xlfn.XLOOKUP(tblBacklogCronograma[[#This Row],[Fecha Inicio]],tblFechasSprint[Fecha inicio],tblFechasSprint[Ref],"",0,1),"")</f>
        <v/>
      </c>
      <c r="AI11" s="10" t="str">
        <f>IF(AND(AI$3&gt;=tblBacklogCronograma[[#This Row],[Fecha Inicio]],AI$3&lt;=tblBacklogCronograma[[#This Row],[Fecha Fin]]),_xlfn.XLOOKUP(tblBacklogCronograma[[#This Row],[Fecha Inicio]],tblFechasSprint[Fecha inicio],tblFechasSprint[Ref],"",0,1),"")</f>
        <v/>
      </c>
      <c r="AJ11" s="10" t="str">
        <f>IF(AND(AJ$3&gt;=tblBacklogCronograma[[#This Row],[Fecha Inicio]],AJ$3&lt;=tblBacklogCronograma[[#This Row],[Fecha Fin]]),_xlfn.XLOOKUP(tblBacklogCronograma[[#This Row],[Fecha Inicio]],tblFechasSprint[Fecha inicio],tblFechasSprint[Ref],"",0,1),"")</f>
        <v/>
      </c>
      <c r="AK11" s="10" t="str">
        <f>IF(AND(AK$3&gt;=tblBacklogCronograma[[#This Row],[Fecha Inicio]],AK$3&lt;=tblBacklogCronograma[[#This Row],[Fecha Fin]]),_xlfn.XLOOKUP(tblBacklogCronograma[[#This Row],[Fecha Inicio]],tblFechasSprint[Fecha inicio],tblFechasSprint[Ref],"",0,1),"")</f>
        <v/>
      </c>
    </row>
    <row r="12" spans="1:37" ht="30" x14ac:dyDescent="0.25">
      <c r="A12" s="4" t="s">
        <v>77</v>
      </c>
      <c r="B12" s="2" t="s">
        <v>85</v>
      </c>
      <c r="C12" s="3">
        <v>2</v>
      </c>
      <c r="D12" s="3" t="s">
        <v>30</v>
      </c>
      <c r="E12" s="5" t="s">
        <v>11</v>
      </c>
      <c r="F12" s="3" t="s">
        <v>26</v>
      </c>
      <c r="G12" s="6">
        <f>VLOOKUP(tblBacklogCronograma[[#This Row],[Sprint]],tblFechasSprint[#All],2,0)</f>
        <v>44874</v>
      </c>
      <c r="H12" s="6">
        <f>VLOOKUP(tblBacklogCronograma[[#This Row],[Sprint]],tblFechasSprint[#All],3,0)</f>
        <v>44880</v>
      </c>
      <c r="I12" s="7"/>
      <c r="J12" s="10" t="str">
        <f>IF(AND(J$3&gt;=tblBacklogCronograma[[#This Row],[Fecha Inicio]],J$3&lt;=tblBacklogCronograma[[#This Row],[Fecha Fin]]),_xlfn.XLOOKUP(tblBacklogCronograma[[#This Row],[Fecha Inicio]],tblFechasSprint[Fecha inicio],tblFechasSprint[Ref],"",0,1),"")</f>
        <v/>
      </c>
      <c r="K12" s="10" t="str">
        <f>IF(AND(K$3&gt;=tblBacklogCronograma[[#This Row],[Fecha Inicio]],K$3&lt;=tblBacklogCronograma[[#This Row],[Fecha Fin]]),_xlfn.XLOOKUP(tblBacklogCronograma[[#This Row],[Fecha Inicio]],tblFechasSprint[Fecha inicio],tblFechasSprint[Ref],"",0,1),"")</f>
        <v/>
      </c>
      <c r="L12" s="10" t="str">
        <f>IF(AND(L$3&gt;=tblBacklogCronograma[[#This Row],[Fecha Inicio]],L$3&lt;=tblBacklogCronograma[[#This Row],[Fecha Fin]]),_xlfn.XLOOKUP(tblBacklogCronograma[[#This Row],[Fecha Inicio]],tblFechasSprint[Fecha inicio],tblFechasSprint[Ref],"",0,1),"")</f>
        <v/>
      </c>
      <c r="M12" s="10" t="str">
        <f>IF(AND(M$3&gt;=tblBacklogCronograma[[#This Row],[Fecha Inicio]],M$3&lt;=tblBacklogCronograma[[#This Row],[Fecha Fin]]),_xlfn.XLOOKUP(tblBacklogCronograma[[#This Row],[Fecha Inicio]],tblFechasSprint[Fecha inicio],tblFechasSprint[Ref],"",0,1),"")</f>
        <v/>
      </c>
      <c r="N12" s="10" t="str">
        <f>IF(AND(N$3&gt;=tblBacklogCronograma[[#This Row],[Fecha Inicio]],N$3&lt;=tblBacklogCronograma[[#This Row],[Fecha Fin]]),_xlfn.XLOOKUP(tblBacklogCronograma[[#This Row],[Fecha Inicio]],tblFechasSprint[Fecha inicio],tblFechasSprint[Ref],"",0,1),"")</f>
        <v/>
      </c>
      <c r="O12" s="10" t="str">
        <f>IF(AND(O$3&gt;=tblBacklogCronograma[[#This Row],[Fecha Inicio]],O$3&lt;=tblBacklogCronograma[[#This Row],[Fecha Fin]]),_xlfn.XLOOKUP(tblBacklogCronograma[[#This Row],[Fecha Inicio]],tblFechasSprint[Fecha inicio],tblFechasSprint[Ref],"",0,1),"")</f>
        <v/>
      </c>
      <c r="P12" s="10" t="str">
        <f>IF(AND(P$3&gt;=tblBacklogCronograma[[#This Row],[Fecha Inicio]],P$3&lt;=tblBacklogCronograma[[#This Row],[Fecha Fin]]),_xlfn.XLOOKUP(tblBacklogCronograma[[#This Row],[Fecha Inicio]],tblFechasSprint[Fecha inicio],tblFechasSprint[Ref],"",0,1),"")</f>
        <v/>
      </c>
      <c r="Q12" s="10" t="str">
        <f>IF(AND(Q$3&gt;=tblBacklogCronograma[[#This Row],[Fecha Inicio]],Q$3&lt;=tblBacklogCronograma[[#This Row],[Fecha Fin]]),_xlfn.XLOOKUP(tblBacklogCronograma[[#This Row],[Fecha Inicio]],tblFechasSprint[Fecha inicio],tblFechasSprint[Ref],"",0,1),"")</f>
        <v>Sp 2</v>
      </c>
      <c r="R12" s="10" t="str">
        <f>IF(AND(R$3&gt;=tblBacklogCronograma[[#This Row],[Fecha Inicio]],R$3&lt;=tblBacklogCronograma[[#This Row],[Fecha Fin]]),_xlfn.XLOOKUP(tblBacklogCronograma[[#This Row],[Fecha Inicio]],tblFechasSprint[Fecha inicio],tblFechasSprint[Ref],"",0,1),"")</f>
        <v>Sp 2</v>
      </c>
      <c r="S12" s="10" t="str">
        <f>IF(AND(S$3&gt;=tblBacklogCronograma[[#This Row],[Fecha Inicio]],S$3&lt;=tblBacklogCronograma[[#This Row],[Fecha Fin]]),_xlfn.XLOOKUP(tblBacklogCronograma[[#This Row],[Fecha Inicio]],tblFechasSprint[Fecha inicio],tblFechasSprint[Ref],"",0,1),"")</f>
        <v>Sp 2</v>
      </c>
      <c r="T12" s="10"/>
      <c r="U12" s="10"/>
      <c r="V12" s="10"/>
      <c r="W12" s="10" t="str">
        <f>IF(AND(W$3&gt;=tblBacklogCronograma[[#This Row],[Fecha Inicio]],W$3&lt;=tblBacklogCronograma[[#This Row],[Fecha Fin]]),_xlfn.XLOOKUP(tblBacklogCronograma[[#This Row],[Fecha Inicio]],tblFechasSprint[Fecha inicio],tblFechasSprint[Ref],"",0,1),"")</f>
        <v>Sp 2</v>
      </c>
      <c r="X12" s="10" t="str">
        <f>IF(AND(X$3&gt;=tblBacklogCronograma[[#This Row],[Fecha Inicio]],X$3&lt;=tblBacklogCronograma[[#This Row],[Fecha Fin]]),_xlfn.XLOOKUP(tblBacklogCronograma[[#This Row],[Fecha Inicio]],tblFechasSprint[Fecha inicio],tblFechasSprint[Ref],"",0,1),"")</f>
        <v/>
      </c>
      <c r="Y12" s="10" t="str">
        <f>IF(AND(Y$3&gt;=tblBacklogCronograma[[#This Row],[Fecha Inicio]],Y$3&lt;=tblBacklogCronograma[[#This Row],[Fecha Fin]]),_xlfn.XLOOKUP(tblBacklogCronograma[[#This Row],[Fecha Inicio]],tblFechasSprint[Fecha inicio],tblFechasSprint[Ref],"",0,1),"")</f>
        <v/>
      </c>
      <c r="Z12" s="10" t="str">
        <f>IF(AND(Z$3&gt;=tblBacklogCronograma[[#This Row],[Fecha Inicio]],Z$3&lt;=tblBacklogCronograma[[#This Row],[Fecha Fin]]),_xlfn.XLOOKUP(tblBacklogCronograma[[#This Row],[Fecha Inicio]],tblFechasSprint[Fecha inicio],tblFechasSprint[Ref],"",0,1),"")</f>
        <v/>
      </c>
      <c r="AA12" s="10" t="str">
        <f>IF(AND(AA$3&gt;=tblBacklogCronograma[[#This Row],[Fecha Inicio]],AA$3&lt;=tblBacklogCronograma[[#This Row],[Fecha Fin]]),_xlfn.XLOOKUP(tblBacklogCronograma[[#This Row],[Fecha Inicio]],tblFechasSprint[Fecha inicio],tblFechasSprint[Ref],"",0,1),"")</f>
        <v/>
      </c>
      <c r="AB12" s="10" t="str">
        <f>IF(AND(AB$3&gt;=tblBacklogCronograma[[#This Row],[Fecha Inicio]],AB$3&lt;=tblBacklogCronograma[[#This Row],[Fecha Fin]]),_xlfn.XLOOKUP(tblBacklogCronograma[[#This Row],[Fecha Inicio]],tblFechasSprint[Fecha inicio],tblFechasSprint[Ref],"",0,1),"")</f>
        <v/>
      </c>
      <c r="AC12" s="10" t="str">
        <f>IF(AND(AC$3&gt;=tblBacklogCronograma[[#This Row],[Fecha Inicio]],AC$3&lt;=tblBacklogCronograma[[#This Row],[Fecha Fin]]),_xlfn.XLOOKUP(tblBacklogCronograma[[#This Row],[Fecha Inicio]],tblFechasSprint[Fecha inicio],tblFechasSprint[Ref],"",0,1),"")</f>
        <v/>
      </c>
      <c r="AD12" s="10" t="str">
        <f>IF(AND(AD$3&gt;=tblBacklogCronograma[[#This Row],[Fecha Inicio]],AD$3&lt;=tblBacklogCronograma[[#This Row],[Fecha Fin]]),_xlfn.XLOOKUP(tblBacklogCronograma[[#This Row],[Fecha Inicio]],tblFechasSprint[Fecha inicio],tblFechasSprint[Ref],"",0,1),"")</f>
        <v/>
      </c>
      <c r="AE12" s="10" t="str">
        <f>IF(AND(AE$3&gt;=tblBacklogCronograma[[#This Row],[Fecha Inicio]],AE$3&lt;=tblBacklogCronograma[[#This Row],[Fecha Fin]]),_xlfn.XLOOKUP(tblBacklogCronograma[[#This Row],[Fecha Inicio]],tblFechasSprint[Fecha inicio],tblFechasSprint[Ref],"",0,1),"")</f>
        <v/>
      </c>
      <c r="AF12" s="10" t="str">
        <f>IF(AND(AF$3&gt;=tblBacklogCronograma[[#This Row],[Fecha Inicio]],AF$3&lt;=tblBacklogCronograma[[#This Row],[Fecha Fin]]),_xlfn.XLOOKUP(tblBacklogCronograma[[#This Row],[Fecha Inicio]],tblFechasSprint[Fecha inicio],tblFechasSprint[Ref],"",0,1),"")</f>
        <v/>
      </c>
      <c r="AG12" s="10" t="str">
        <f>IF(AND(AG$3&gt;=tblBacklogCronograma[[#This Row],[Fecha Inicio]],AG$3&lt;=tblBacklogCronograma[[#This Row],[Fecha Fin]]),_xlfn.XLOOKUP(tblBacklogCronograma[[#This Row],[Fecha Inicio]],tblFechasSprint[Fecha inicio],tblFechasSprint[Ref],"",0,1),"")</f>
        <v/>
      </c>
      <c r="AH12" s="10" t="str">
        <f>IF(AND(AH$3&gt;=tblBacklogCronograma[[#This Row],[Fecha Inicio]],AH$3&lt;=tblBacklogCronograma[[#This Row],[Fecha Fin]]),_xlfn.XLOOKUP(tblBacklogCronograma[[#This Row],[Fecha Inicio]],tblFechasSprint[Fecha inicio],tblFechasSprint[Ref],"",0,1),"")</f>
        <v/>
      </c>
      <c r="AI12" s="10" t="str">
        <f>IF(AND(AI$3&gt;=tblBacklogCronograma[[#This Row],[Fecha Inicio]],AI$3&lt;=tblBacklogCronograma[[#This Row],[Fecha Fin]]),_xlfn.XLOOKUP(tblBacklogCronograma[[#This Row],[Fecha Inicio]],tblFechasSprint[Fecha inicio],tblFechasSprint[Ref],"",0,1),"")</f>
        <v/>
      </c>
      <c r="AJ12" s="10" t="str">
        <f>IF(AND(AJ$3&gt;=tblBacklogCronograma[[#This Row],[Fecha Inicio]],AJ$3&lt;=tblBacklogCronograma[[#This Row],[Fecha Fin]]),_xlfn.XLOOKUP(tblBacklogCronograma[[#This Row],[Fecha Inicio]],tblFechasSprint[Fecha inicio],tblFechasSprint[Ref],"",0,1),"")</f>
        <v/>
      </c>
      <c r="AK12" s="10" t="str">
        <f>IF(AND(AK$3&gt;=tblBacklogCronograma[[#This Row],[Fecha Inicio]],AK$3&lt;=tblBacklogCronograma[[#This Row],[Fecha Fin]]),_xlfn.XLOOKUP(tblBacklogCronograma[[#This Row],[Fecha Inicio]],tblFechasSprint[Fecha inicio],tblFechasSprint[Ref],"",0,1),"")</f>
        <v/>
      </c>
    </row>
    <row r="13" spans="1:37" ht="30" x14ac:dyDescent="0.25">
      <c r="A13" s="4" t="s">
        <v>78</v>
      </c>
      <c r="B13" s="2" t="s">
        <v>88</v>
      </c>
      <c r="C13" s="3">
        <v>2</v>
      </c>
      <c r="D13" s="3" t="s">
        <v>30</v>
      </c>
      <c r="E13" s="5" t="s">
        <v>70</v>
      </c>
      <c r="F13" s="3" t="s">
        <v>26</v>
      </c>
      <c r="G13" s="6">
        <f>VLOOKUP(tblBacklogCronograma[[#This Row],[Sprint]],tblFechasSprint[#All],2,0)</f>
        <v>44874</v>
      </c>
      <c r="H13" s="6">
        <f>VLOOKUP(tblBacklogCronograma[[#This Row],[Sprint]],tblFechasSprint[#All],3,0)</f>
        <v>44880</v>
      </c>
      <c r="I13" s="7"/>
      <c r="J13" s="10" t="str">
        <f>IF(AND(J$3&gt;=tblBacklogCronograma[[#This Row],[Fecha Inicio]],J$3&lt;=tblBacklogCronograma[[#This Row],[Fecha Fin]]),_xlfn.XLOOKUP(tblBacklogCronograma[[#This Row],[Fecha Inicio]],tblFechasSprint[Fecha inicio],tblFechasSprint[Ref],"",0,1),"")</f>
        <v/>
      </c>
      <c r="K13" s="10" t="str">
        <f>IF(AND(K$3&gt;=tblBacklogCronograma[[#This Row],[Fecha Inicio]],K$3&lt;=tblBacklogCronograma[[#This Row],[Fecha Fin]]),_xlfn.XLOOKUP(tblBacklogCronograma[[#This Row],[Fecha Inicio]],tblFechasSprint[Fecha inicio],tblFechasSprint[Ref],"",0,1),"")</f>
        <v/>
      </c>
      <c r="L13" s="10" t="str">
        <f>IF(AND(L$3&gt;=tblBacklogCronograma[[#This Row],[Fecha Inicio]],L$3&lt;=tblBacklogCronograma[[#This Row],[Fecha Fin]]),_xlfn.XLOOKUP(tblBacklogCronograma[[#This Row],[Fecha Inicio]],tblFechasSprint[Fecha inicio],tblFechasSprint[Ref],"",0,1),"")</f>
        <v/>
      </c>
      <c r="M13" s="10" t="str">
        <f>IF(AND(M$3&gt;=tblBacklogCronograma[[#This Row],[Fecha Inicio]],M$3&lt;=tblBacklogCronograma[[#This Row],[Fecha Fin]]),_xlfn.XLOOKUP(tblBacklogCronograma[[#This Row],[Fecha Inicio]],tblFechasSprint[Fecha inicio],tblFechasSprint[Ref],"",0,1),"")</f>
        <v/>
      </c>
      <c r="N13" s="10" t="str">
        <f>IF(AND(N$3&gt;=tblBacklogCronograma[[#This Row],[Fecha Inicio]],N$3&lt;=tblBacklogCronograma[[#This Row],[Fecha Fin]]),_xlfn.XLOOKUP(tblBacklogCronograma[[#This Row],[Fecha Inicio]],tblFechasSprint[Fecha inicio],tblFechasSprint[Ref],"",0,1),"")</f>
        <v/>
      </c>
      <c r="O13" s="10" t="str">
        <f>IF(AND(O$3&gt;=tblBacklogCronograma[[#This Row],[Fecha Inicio]],O$3&lt;=tblBacklogCronograma[[#This Row],[Fecha Fin]]),_xlfn.XLOOKUP(tblBacklogCronograma[[#This Row],[Fecha Inicio]],tblFechasSprint[Fecha inicio],tblFechasSprint[Ref],"",0,1),"")</f>
        <v/>
      </c>
      <c r="P13" s="10" t="str">
        <f>IF(AND(P$3&gt;=tblBacklogCronograma[[#This Row],[Fecha Inicio]],P$3&lt;=tblBacklogCronograma[[#This Row],[Fecha Fin]]),_xlfn.XLOOKUP(tblBacklogCronograma[[#This Row],[Fecha Inicio]],tblFechasSprint[Fecha inicio],tblFechasSprint[Ref],"",0,1),"")</f>
        <v/>
      </c>
      <c r="Q13" s="10" t="str">
        <f>IF(AND(Q$3&gt;=tblBacklogCronograma[[#This Row],[Fecha Inicio]],Q$3&lt;=tblBacklogCronograma[[#This Row],[Fecha Fin]]),_xlfn.XLOOKUP(tblBacklogCronograma[[#This Row],[Fecha Inicio]],tblFechasSprint[Fecha inicio],tblFechasSprint[Ref],"",0,1),"")</f>
        <v>Sp 2</v>
      </c>
      <c r="R13" s="10" t="str">
        <f>IF(AND(R$3&gt;=tblBacklogCronograma[[#This Row],[Fecha Inicio]],R$3&lt;=tblBacklogCronograma[[#This Row],[Fecha Fin]]),_xlfn.XLOOKUP(tblBacklogCronograma[[#This Row],[Fecha Inicio]],tblFechasSprint[Fecha inicio],tblFechasSprint[Ref],"",0,1),"")</f>
        <v>Sp 2</v>
      </c>
      <c r="S13" s="10" t="str">
        <f>IF(AND(S$3&gt;=tblBacklogCronograma[[#This Row],[Fecha Inicio]],S$3&lt;=tblBacklogCronograma[[#This Row],[Fecha Fin]]),_xlfn.XLOOKUP(tblBacklogCronograma[[#This Row],[Fecha Inicio]],tblFechasSprint[Fecha inicio],tblFechasSprint[Ref],"",0,1),"")</f>
        <v>Sp 2</v>
      </c>
      <c r="T13" s="10"/>
      <c r="U13" s="10"/>
      <c r="V13" s="10"/>
      <c r="W13" s="10" t="str">
        <f>IF(AND(W$3&gt;=tblBacklogCronograma[[#This Row],[Fecha Inicio]],W$3&lt;=tblBacklogCronograma[[#This Row],[Fecha Fin]]),_xlfn.XLOOKUP(tblBacklogCronograma[[#This Row],[Fecha Inicio]],tblFechasSprint[Fecha inicio],tblFechasSprint[Ref],"",0,1),"")</f>
        <v>Sp 2</v>
      </c>
      <c r="X13" s="10" t="str">
        <f>IF(AND(X$3&gt;=tblBacklogCronograma[[#This Row],[Fecha Inicio]],X$3&lt;=tblBacklogCronograma[[#This Row],[Fecha Fin]]),_xlfn.XLOOKUP(tblBacklogCronograma[[#This Row],[Fecha Inicio]],tblFechasSprint[Fecha inicio],tblFechasSprint[Ref],"",0,1),"")</f>
        <v/>
      </c>
      <c r="Y13" s="10" t="str">
        <f>IF(AND(Y$3&gt;=tblBacklogCronograma[[#This Row],[Fecha Inicio]],Y$3&lt;=tblBacklogCronograma[[#This Row],[Fecha Fin]]),_xlfn.XLOOKUP(tblBacklogCronograma[[#This Row],[Fecha Inicio]],tblFechasSprint[Fecha inicio],tblFechasSprint[Ref],"",0,1),"")</f>
        <v/>
      </c>
      <c r="Z13" s="10" t="str">
        <f>IF(AND(Z$3&gt;=tblBacklogCronograma[[#This Row],[Fecha Inicio]],Z$3&lt;=tblBacklogCronograma[[#This Row],[Fecha Fin]]),_xlfn.XLOOKUP(tblBacklogCronograma[[#This Row],[Fecha Inicio]],tblFechasSprint[Fecha inicio],tblFechasSprint[Ref],"",0,1),"")</f>
        <v/>
      </c>
      <c r="AA13" s="10" t="str">
        <f>IF(AND(AA$3&gt;=tblBacklogCronograma[[#This Row],[Fecha Inicio]],AA$3&lt;=tblBacklogCronograma[[#This Row],[Fecha Fin]]),_xlfn.XLOOKUP(tblBacklogCronograma[[#This Row],[Fecha Inicio]],tblFechasSprint[Fecha inicio],tblFechasSprint[Ref],"",0,1),"")</f>
        <v/>
      </c>
      <c r="AB13" s="10" t="str">
        <f>IF(AND(AB$3&gt;=tblBacklogCronograma[[#This Row],[Fecha Inicio]],AB$3&lt;=tblBacklogCronograma[[#This Row],[Fecha Fin]]),_xlfn.XLOOKUP(tblBacklogCronograma[[#This Row],[Fecha Inicio]],tblFechasSprint[Fecha inicio],tblFechasSprint[Ref],"",0,1),"")</f>
        <v/>
      </c>
      <c r="AC13" s="10" t="str">
        <f>IF(AND(AC$3&gt;=tblBacklogCronograma[[#This Row],[Fecha Inicio]],AC$3&lt;=tblBacklogCronograma[[#This Row],[Fecha Fin]]),_xlfn.XLOOKUP(tblBacklogCronograma[[#This Row],[Fecha Inicio]],tblFechasSprint[Fecha inicio],tblFechasSprint[Ref],"",0,1),"")</f>
        <v/>
      </c>
      <c r="AD13" s="10" t="str">
        <f>IF(AND(AD$3&gt;=tblBacklogCronograma[[#This Row],[Fecha Inicio]],AD$3&lt;=tblBacklogCronograma[[#This Row],[Fecha Fin]]),_xlfn.XLOOKUP(tblBacklogCronograma[[#This Row],[Fecha Inicio]],tblFechasSprint[Fecha inicio],tblFechasSprint[Ref],"",0,1),"")</f>
        <v/>
      </c>
      <c r="AE13" s="10" t="str">
        <f>IF(AND(AE$3&gt;=tblBacklogCronograma[[#This Row],[Fecha Inicio]],AE$3&lt;=tblBacklogCronograma[[#This Row],[Fecha Fin]]),_xlfn.XLOOKUP(tblBacklogCronograma[[#This Row],[Fecha Inicio]],tblFechasSprint[Fecha inicio],tblFechasSprint[Ref],"",0,1),"")</f>
        <v/>
      </c>
      <c r="AF13" s="10" t="str">
        <f>IF(AND(AF$3&gt;=tblBacklogCronograma[[#This Row],[Fecha Inicio]],AF$3&lt;=tblBacklogCronograma[[#This Row],[Fecha Fin]]),_xlfn.XLOOKUP(tblBacklogCronograma[[#This Row],[Fecha Inicio]],tblFechasSprint[Fecha inicio],tblFechasSprint[Ref],"",0,1),"")</f>
        <v/>
      </c>
      <c r="AG13" s="10" t="str">
        <f>IF(AND(AG$3&gt;=tblBacklogCronograma[[#This Row],[Fecha Inicio]],AG$3&lt;=tblBacklogCronograma[[#This Row],[Fecha Fin]]),_xlfn.XLOOKUP(tblBacklogCronograma[[#This Row],[Fecha Inicio]],tblFechasSprint[Fecha inicio],tblFechasSprint[Ref],"",0,1),"")</f>
        <v/>
      </c>
      <c r="AH13" s="10" t="str">
        <f>IF(AND(AH$3&gt;=tblBacklogCronograma[[#This Row],[Fecha Inicio]],AH$3&lt;=tblBacklogCronograma[[#This Row],[Fecha Fin]]),_xlfn.XLOOKUP(tblBacklogCronograma[[#This Row],[Fecha Inicio]],tblFechasSprint[Fecha inicio],tblFechasSprint[Ref],"",0,1),"")</f>
        <v/>
      </c>
      <c r="AI13" s="10" t="str">
        <f>IF(AND(AI$3&gt;=tblBacklogCronograma[[#This Row],[Fecha Inicio]],AI$3&lt;=tblBacklogCronograma[[#This Row],[Fecha Fin]]),_xlfn.XLOOKUP(tblBacklogCronograma[[#This Row],[Fecha Inicio]],tblFechasSprint[Fecha inicio],tblFechasSprint[Ref],"",0,1),"")</f>
        <v/>
      </c>
      <c r="AJ13" s="10" t="str">
        <f>IF(AND(AJ$3&gt;=tblBacklogCronograma[[#This Row],[Fecha Inicio]],AJ$3&lt;=tblBacklogCronograma[[#This Row],[Fecha Fin]]),_xlfn.XLOOKUP(tblBacklogCronograma[[#This Row],[Fecha Inicio]],tblFechasSprint[Fecha inicio],tblFechasSprint[Ref],"",0,1),"")</f>
        <v/>
      </c>
      <c r="AK13" s="10" t="str">
        <f>IF(AND(AK$3&gt;=tblBacklogCronograma[[#This Row],[Fecha Inicio]],AK$3&lt;=tblBacklogCronograma[[#This Row],[Fecha Fin]]),_xlfn.XLOOKUP(tblBacklogCronograma[[#This Row],[Fecha Inicio]],tblFechasSprint[Fecha inicio],tblFechasSprint[Ref],"",0,1),"")</f>
        <v/>
      </c>
    </row>
    <row r="14" spans="1:37" ht="30" x14ac:dyDescent="0.25">
      <c r="A14" s="4" t="s">
        <v>61</v>
      </c>
      <c r="B14" s="2" t="s">
        <v>96</v>
      </c>
      <c r="C14" s="3">
        <v>4</v>
      </c>
      <c r="D14" s="3" t="s">
        <v>30</v>
      </c>
      <c r="E14" s="5" t="s">
        <v>71</v>
      </c>
      <c r="F14" s="3" t="s">
        <v>26</v>
      </c>
      <c r="G14" s="6">
        <f>VLOOKUP(tblBacklogCronograma[[#This Row],[Sprint]],tblFechasSprint[#All],2,0)</f>
        <v>44874</v>
      </c>
      <c r="H14" s="6">
        <f>VLOOKUP(tblBacklogCronograma[[#This Row],[Sprint]],tblFechasSprint[#All],3,0)</f>
        <v>44880</v>
      </c>
      <c r="I14" s="7"/>
      <c r="J14" s="10" t="str">
        <f>IF(AND(J$3&gt;=tblBacklogCronograma[[#This Row],[Fecha Inicio]],J$3&lt;=tblBacklogCronograma[[#This Row],[Fecha Fin]]),_xlfn.XLOOKUP(tblBacklogCronograma[[#This Row],[Fecha Inicio]],tblFechasSprint[Fecha inicio],tblFechasSprint[Ref],"",0,1),"")</f>
        <v/>
      </c>
      <c r="K14" s="10" t="str">
        <f>IF(AND(K$3&gt;=tblBacklogCronograma[[#This Row],[Fecha Inicio]],K$3&lt;=tblBacklogCronograma[[#This Row],[Fecha Fin]]),_xlfn.XLOOKUP(tblBacklogCronograma[[#This Row],[Fecha Inicio]],tblFechasSprint[Fecha inicio],tblFechasSprint[Ref],"",0,1),"")</f>
        <v/>
      </c>
      <c r="L14" s="10" t="str">
        <f>IF(AND(L$3&gt;=tblBacklogCronograma[[#This Row],[Fecha Inicio]],L$3&lt;=tblBacklogCronograma[[#This Row],[Fecha Fin]]),_xlfn.XLOOKUP(tblBacklogCronograma[[#This Row],[Fecha Inicio]],tblFechasSprint[Fecha inicio],tblFechasSprint[Ref],"",0,1),"")</f>
        <v/>
      </c>
      <c r="M14" s="10" t="str">
        <f>IF(AND(M$3&gt;=tblBacklogCronograma[[#This Row],[Fecha Inicio]],M$3&lt;=tblBacklogCronograma[[#This Row],[Fecha Fin]]),_xlfn.XLOOKUP(tblBacklogCronograma[[#This Row],[Fecha Inicio]],tblFechasSprint[Fecha inicio],tblFechasSprint[Ref],"",0,1),"")</f>
        <v/>
      </c>
      <c r="N14" s="10" t="str">
        <f>IF(AND(N$3&gt;=tblBacklogCronograma[[#This Row],[Fecha Inicio]],N$3&lt;=tblBacklogCronograma[[#This Row],[Fecha Fin]]),_xlfn.XLOOKUP(tblBacklogCronograma[[#This Row],[Fecha Inicio]],tblFechasSprint[Fecha inicio],tblFechasSprint[Ref],"",0,1),"")</f>
        <v/>
      </c>
      <c r="O14" s="10" t="str">
        <f>IF(AND(O$3&gt;=tblBacklogCronograma[[#This Row],[Fecha Inicio]],O$3&lt;=tblBacklogCronograma[[#This Row],[Fecha Fin]]),_xlfn.XLOOKUP(tblBacklogCronograma[[#This Row],[Fecha Inicio]],tblFechasSprint[Fecha inicio],tblFechasSprint[Ref],"",0,1),"")</f>
        <v/>
      </c>
      <c r="P14" s="10" t="str">
        <f>IF(AND(P$3&gt;=tblBacklogCronograma[[#This Row],[Fecha Inicio]],P$3&lt;=tblBacklogCronograma[[#This Row],[Fecha Fin]]),_xlfn.XLOOKUP(tblBacklogCronograma[[#This Row],[Fecha Inicio]],tblFechasSprint[Fecha inicio],tblFechasSprint[Ref],"",0,1),"")</f>
        <v/>
      </c>
      <c r="Q14" s="10" t="str">
        <f>IF(AND(Q$3&gt;=tblBacklogCronograma[[#This Row],[Fecha Inicio]],Q$3&lt;=tblBacklogCronograma[[#This Row],[Fecha Fin]]),_xlfn.XLOOKUP(tblBacklogCronograma[[#This Row],[Fecha Inicio]],tblFechasSprint[Fecha inicio],tblFechasSprint[Ref],"",0,1),"")</f>
        <v>Sp 2</v>
      </c>
      <c r="R14" s="10" t="str">
        <f>IF(AND(R$3&gt;=tblBacklogCronograma[[#This Row],[Fecha Inicio]],R$3&lt;=tblBacklogCronograma[[#This Row],[Fecha Fin]]),_xlfn.XLOOKUP(tblBacklogCronograma[[#This Row],[Fecha Inicio]],tblFechasSprint[Fecha inicio],tblFechasSprint[Ref],"",0,1),"")</f>
        <v>Sp 2</v>
      </c>
      <c r="S14" s="10" t="str">
        <f>IF(AND(S$3&gt;=tblBacklogCronograma[[#This Row],[Fecha Inicio]],S$3&lt;=tblBacklogCronograma[[#This Row],[Fecha Fin]]),_xlfn.XLOOKUP(tblBacklogCronograma[[#This Row],[Fecha Inicio]],tblFechasSprint[Fecha inicio],tblFechasSprint[Ref],"",0,1),"")</f>
        <v>Sp 2</v>
      </c>
      <c r="T14" s="10"/>
      <c r="U14" s="10"/>
      <c r="V14" s="10"/>
      <c r="W14" s="10" t="str">
        <f>IF(AND(W$3&gt;=tblBacklogCronograma[[#This Row],[Fecha Inicio]],W$3&lt;=tblBacklogCronograma[[#This Row],[Fecha Fin]]),_xlfn.XLOOKUP(tblBacklogCronograma[[#This Row],[Fecha Inicio]],tblFechasSprint[Fecha inicio],tblFechasSprint[Ref],"",0,1),"")</f>
        <v>Sp 2</v>
      </c>
      <c r="X14" s="10" t="str">
        <f>IF(AND(X$3&gt;=tblBacklogCronograma[[#This Row],[Fecha Inicio]],X$3&lt;=tblBacklogCronograma[[#This Row],[Fecha Fin]]),_xlfn.XLOOKUP(tblBacklogCronograma[[#This Row],[Fecha Inicio]],tblFechasSprint[Fecha inicio],tblFechasSprint[Ref],"",0,1),"")</f>
        <v/>
      </c>
      <c r="Y14" s="10" t="str">
        <f>IF(AND(Y$3&gt;=tblBacklogCronograma[[#This Row],[Fecha Inicio]],Y$3&lt;=tblBacklogCronograma[[#This Row],[Fecha Fin]]),_xlfn.XLOOKUP(tblBacklogCronograma[[#This Row],[Fecha Inicio]],tblFechasSprint[Fecha inicio],tblFechasSprint[Ref],"",0,1),"")</f>
        <v/>
      </c>
      <c r="Z14" s="10" t="str">
        <f>IF(AND(Z$3&gt;=tblBacklogCronograma[[#This Row],[Fecha Inicio]],Z$3&lt;=tblBacklogCronograma[[#This Row],[Fecha Fin]]),_xlfn.XLOOKUP(tblBacklogCronograma[[#This Row],[Fecha Inicio]],tblFechasSprint[Fecha inicio],tblFechasSprint[Ref],"",0,1),"")</f>
        <v/>
      </c>
      <c r="AA14" s="10" t="str">
        <f>IF(AND(AA$3&gt;=tblBacklogCronograma[[#This Row],[Fecha Inicio]],AA$3&lt;=tblBacklogCronograma[[#This Row],[Fecha Fin]]),_xlfn.XLOOKUP(tblBacklogCronograma[[#This Row],[Fecha Inicio]],tblFechasSprint[Fecha inicio],tblFechasSprint[Ref],"",0,1),"")</f>
        <v/>
      </c>
      <c r="AB14" s="10" t="str">
        <f>IF(AND(AB$3&gt;=tblBacklogCronograma[[#This Row],[Fecha Inicio]],AB$3&lt;=tblBacklogCronograma[[#This Row],[Fecha Fin]]),_xlfn.XLOOKUP(tblBacklogCronograma[[#This Row],[Fecha Inicio]],tblFechasSprint[Fecha inicio],tblFechasSprint[Ref],"",0,1),"")</f>
        <v/>
      </c>
      <c r="AC14" s="10" t="str">
        <f>IF(AND(AC$3&gt;=tblBacklogCronograma[[#This Row],[Fecha Inicio]],AC$3&lt;=tblBacklogCronograma[[#This Row],[Fecha Fin]]),_xlfn.XLOOKUP(tblBacklogCronograma[[#This Row],[Fecha Inicio]],tblFechasSprint[Fecha inicio],tblFechasSprint[Ref],"",0,1),"")</f>
        <v/>
      </c>
      <c r="AD14" s="10" t="str">
        <f>IF(AND(AD$3&gt;=tblBacklogCronograma[[#This Row],[Fecha Inicio]],AD$3&lt;=tblBacklogCronograma[[#This Row],[Fecha Fin]]),_xlfn.XLOOKUP(tblBacklogCronograma[[#This Row],[Fecha Inicio]],tblFechasSprint[Fecha inicio],tblFechasSprint[Ref],"",0,1),"")</f>
        <v/>
      </c>
      <c r="AE14" s="10" t="str">
        <f>IF(AND(AE$3&gt;=tblBacklogCronograma[[#This Row],[Fecha Inicio]],AE$3&lt;=tblBacklogCronograma[[#This Row],[Fecha Fin]]),_xlfn.XLOOKUP(tblBacklogCronograma[[#This Row],[Fecha Inicio]],tblFechasSprint[Fecha inicio],tblFechasSprint[Ref],"",0,1),"")</f>
        <v/>
      </c>
      <c r="AF14" s="10" t="str">
        <f>IF(AND(AF$3&gt;=tblBacklogCronograma[[#This Row],[Fecha Inicio]],AF$3&lt;=tblBacklogCronograma[[#This Row],[Fecha Fin]]),_xlfn.XLOOKUP(tblBacklogCronograma[[#This Row],[Fecha Inicio]],tblFechasSprint[Fecha inicio],tblFechasSprint[Ref],"",0,1),"")</f>
        <v/>
      </c>
      <c r="AG14" s="10" t="str">
        <f>IF(AND(AG$3&gt;=tblBacklogCronograma[[#This Row],[Fecha Inicio]],AG$3&lt;=tblBacklogCronograma[[#This Row],[Fecha Fin]]),_xlfn.XLOOKUP(tblBacklogCronograma[[#This Row],[Fecha Inicio]],tblFechasSprint[Fecha inicio],tblFechasSprint[Ref],"",0,1),"")</f>
        <v/>
      </c>
      <c r="AH14" s="10" t="str">
        <f>IF(AND(AH$3&gt;=tblBacklogCronograma[[#This Row],[Fecha Inicio]],AH$3&lt;=tblBacklogCronograma[[#This Row],[Fecha Fin]]),_xlfn.XLOOKUP(tblBacklogCronograma[[#This Row],[Fecha Inicio]],tblFechasSprint[Fecha inicio],tblFechasSprint[Ref],"",0,1),"")</f>
        <v/>
      </c>
      <c r="AI14" s="10" t="str">
        <f>IF(AND(AI$3&gt;=tblBacklogCronograma[[#This Row],[Fecha Inicio]],AI$3&lt;=tblBacklogCronograma[[#This Row],[Fecha Fin]]),_xlfn.XLOOKUP(tblBacklogCronograma[[#This Row],[Fecha Inicio]],tblFechasSprint[Fecha inicio],tblFechasSprint[Ref],"",0,1),"")</f>
        <v/>
      </c>
      <c r="AJ14" s="10" t="str">
        <f>IF(AND(AJ$3&gt;=tblBacklogCronograma[[#This Row],[Fecha Inicio]],AJ$3&lt;=tblBacklogCronograma[[#This Row],[Fecha Fin]]),_xlfn.XLOOKUP(tblBacklogCronograma[[#This Row],[Fecha Inicio]],tblFechasSprint[Fecha inicio],tblFechasSprint[Ref],"",0,1),"")</f>
        <v/>
      </c>
      <c r="AK14" s="10" t="str">
        <f>IF(AND(AK$3&gt;=tblBacklogCronograma[[#This Row],[Fecha Inicio]],AK$3&lt;=tblBacklogCronograma[[#This Row],[Fecha Fin]]),_xlfn.XLOOKUP(tblBacklogCronograma[[#This Row],[Fecha Inicio]],tblFechasSprint[Fecha inicio],tblFechasSprint[Ref],"",0,1),"")</f>
        <v/>
      </c>
    </row>
    <row r="15" spans="1:37" x14ac:dyDescent="0.25">
      <c r="A15" s="4" t="s">
        <v>73</v>
      </c>
      <c r="B15" s="2" t="s">
        <v>97</v>
      </c>
      <c r="C15" s="3">
        <v>4</v>
      </c>
      <c r="D15" s="3" t="s">
        <v>30</v>
      </c>
      <c r="E15" s="5" t="s">
        <v>72</v>
      </c>
      <c r="F15" s="3" t="s">
        <v>26</v>
      </c>
      <c r="G15" s="6">
        <f>VLOOKUP(tblBacklogCronograma[[#This Row],[Sprint]],tblFechasSprint[#All],2,0)</f>
        <v>44874</v>
      </c>
      <c r="H15" s="6">
        <f>VLOOKUP(tblBacklogCronograma[[#This Row],[Sprint]],tblFechasSprint[#All],3,0)</f>
        <v>44880</v>
      </c>
      <c r="I15" s="7"/>
      <c r="J15" s="10" t="str">
        <f>IF(AND(J$3&gt;=tblBacklogCronograma[[#This Row],[Fecha Inicio]],J$3&lt;=tblBacklogCronograma[[#This Row],[Fecha Fin]]),_xlfn.XLOOKUP(tblBacklogCronograma[[#This Row],[Fecha Inicio]],tblFechasSprint[Fecha inicio],tblFechasSprint[Ref],"",0,1),"")</f>
        <v/>
      </c>
      <c r="K15" s="10" t="str">
        <f>IF(AND(K$3&gt;=tblBacklogCronograma[[#This Row],[Fecha Inicio]],K$3&lt;=tblBacklogCronograma[[#This Row],[Fecha Fin]]),_xlfn.XLOOKUP(tblBacklogCronograma[[#This Row],[Fecha Inicio]],tblFechasSprint[Fecha inicio],tblFechasSprint[Ref],"",0,1),"")</f>
        <v/>
      </c>
      <c r="L15" s="10" t="str">
        <f>IF(AND(L$3&gt;=tblBacklogCronograma[[#This Row],[Fecha Inicio]],L$3&lt;=tblBacklogCronograma[[#This Row],[Fecha Fin]]),_xlfn.XLOOKUP(tblBacklogCronograma[[#This Row],[Fecha Inicio]],tblFechasSprint[Fecha inicio],tblFechasSprint[Ref],"",0,1),"")</f>
        <v/>
      </c>
      <c r="M15" s="10" t="str">
        <f>IF(AND(M$3&gt;=tblBacklogCronograma[[#This Row],[Fecha Inicio]],M$3&lt;=tblBacklogCronograma[[#This Row],[Fecha Fin]]),_xlfn.XLOOKUP(tblBacklogCronograma[[#This Row],[Fecha Inicio]],tblFechasSprint[Fecha inicio],tblFechasSprint[Ref],"",0,1),"")</f>
        <v/>
      </c>
      <c r="N15" s="10" t="str">
        <f>IF(AND(N$3&gt;=tblBacklogCronograma[[#This Row],[Fecha Inicio]],N$3&lt;=tblBacklogCronograma[[#This Row],[Fecha Fin]]),_xlfn.XLOOKUP(tblBacklogCronograma[[#This Row],[Fecha Inicio]],tblFechasSprint[Fecha inicio],tblFechasSprint[Ref],"",0,1),"")</f>
        <v/>
      </c>
      <c r="O15" s="10" t="str">
        <f>IF(AND(O$3&gt;=tblBacklogCronograma[[#This Row],[Fecha Inicio]],O$3&lt;=tblBacklogCronograma[[#This Row],[Fecha Fin]]),_xlfn.XLOOKUP(tblBacklogCronograma[[#This Row],[Fecha Inicio]],tblFechasSprint[Fecha inicio],tblFechasSprint[Ref],"",0,1),"")</f>
        <v/>
      </c>
      <c r="P15" s="10" t="str">
        <f>IF(AND(P$3&gt;=tblBacklogCronograma[[#This Row],[Fecha Inicio]],P$3&lt;=tblBacklogCronograma[[#This Row],[Fecha Fin]]),_xlfn.XLOOKUP(tblBacklogCronograma[[#This Row],[Fecha Inicio]],tblFechasSprint[Fecha inicio],tblFechasSprint[Ref],"",0,1),"")</f>
        <v/>
      </c>
      <c r="Q15" s="10" t="str">
        <f>IF(AND(Q$3&gt;=tblBacklogCronograma[[#This Row],[Fecha Inicio]],Q$3&lt;=tblBacklogCronograma[[#This Row],[Fecha Fin]]),_xlfn.XLOOKUP(tblBacklogCronograma[[#This Row],[Fecha Inicio]],tblFechasSprint[Fecha inicio],tblFechasSprint[Ref],"",0,1),"")</f>
        <v>Sp 2</v>
      </c>
      <c r="R15" s="10" t="str">
        <f>IF(AND(R$3&gt;=tblBacklogCronograma[[#This Row],[Fecha Inicio]],R$3&lt;=tblBacklogCronograma[[#This Row],[Fecha Fin]]),_xlfn.XLOOKUP(tblBacklogCronograma[[#This Row],[Fecha Inicio]],tblFechasSprint[Fecha inicio],tblFechasSprint[Ref],"",0,1),"")</f>
        <v>Sp 2</v>
      </c>
      <c r="S15" s="10" t="str">
        <f>IF(AND(S$3&gt;=tblBacklogCronograma[[#This Row],[Fecha Inicio]],S$3&lt;=tblBacklogCronograma[[#This Row],[Fecha Fin]]),_xlfn.XLOOKUP(tblBacklogCronograma[[#This Row],[Fecha Inicio]],tblFechasSprint[Fecha inicio],tblFechasSprint[Ref],"",0,1),"")</f>
        <v>Sp 2</v>
      </c>
      <c r="T15" s="10"/>
      <c r="U15" s="10"/>
      <c r="V15" s="10"/>
      <c r="W15" s="10" t="str">
        <f>IF(AND(W$3&gt;=tblBacklogCronograma[[#This Row],[Fecha Inicio]],W$3&lt;=tblBacklogCronograma[[#This Row],[Fecha Fin]]),_xlfn.XLOOKUP(tblBacklogCronograma[[#This Row],[Fecha Inicio]],tblFechasSprint[Fecha inicio],tblFechasSprint[Ref],"",0,1),"")</f>
        <v>Sp 2</v>
      </c>
      <c r="X15" s="10" t="str">
        <f>IF(AND(X$3&gt;=tblBacklogCronograma[[#This Row],[Fecha Inicio]],X$3&lt;=tblBacklogCronograma[[#This Row],[Fecha Fin]]),_xlfn.XLOOKUP(tblBacklogCronograma[[#This Row],[Fecha Inicio]],tblFechasSprint[Fecha inicio],tblFechasSprint[Ref],"",0,1),"")</f>
        <v/>
      </c>
      <c r="Y15" s="10" t="str">
        <f>IF(AND(Y$3&gt;=tblBacklogCronograma[[#This Row],[Fecha Inicio]],Y$3&lt;=tblBacklogCronograma[[#This Row],[Fecha Fin]]),_xlfn.XLOOKUP(tblBacklogCronograma[[#This Row],[Fecha Inicio]],tblFechasSprint[Fecha inicio],tblFechasSprint[Ref],"",0,1),"")</f>
        <v/>
      </c>
      <c r="Z15" s="10" t="str">
        <f>IF(AND(Z$3&gt;=tblBacklogCronograma[[#This Row],[Fecha Inicio]],Z$3&lt;=tblBacklogCronograma[[#This Row],[Fecha Fin]]),_xlfn.XLOOKUP(tblBacklogCronograma[[#This Row],[Fecha Inicio]],tblFechasSprint[Fecha inicio],tblFechasSprint[Ref],"",0,1),"")</f>
        <v/>
      </c>
      <c r="AA15" s="10" t="str">
        <f>IF(AND(AA$3&gt;=tblBacklogCronograma[[#This Row],[Fecha Inicio]],AA$3&lt;=tblBacklogCronograma[[#This Row],[Fecha Fin]]),_xlfn.XLOOKUP(tblBacklogCronograma[[#This Row],[Fecha Inicio]],tblFechasSprint[Fecha inicio],tblFechasSprint[Ref],"",0,1),"")</f>
        <v/>
      </c>
      <c r="AB15" s="10" t="str">
        <f>IF(AND(AB$3&gt;=tblBacklogCronograma[[#This Row],[Fecha Inicio]],AB$3&lt;=tblBacklogCronograma[[#This Row],[Fecha Fin]]),_xlfn.XLOOKUP(tblBacklogCronograma[[#This Row],[Fecha Inicio]],tblFechasSprint[Fecha inicio],tblFechasSprint[Ref],"",0,1),"")</f>
        <v/>
      </c>
      <c r="AC15" s="10" t="str">
        <f>IF(AND(AC$3&gt;=tblBacklogCronograma[[#This Row],[Fecha Inicio]],AC$3&lt;=tblBacklogCronograma[[#This Row],[Fecha Fin]]),_xlfn.XLOOKUP(tblBacklogCronograma[[#This Row],[Fecha Inicio]],tblFechasSprint[Fecha inicio],tblFechasSprint[Ref],"",0,1),"")</f>
        <v/>
      </c>
      <c r="AD15" s="10" t="str">
        <f>IF(AND(AD$3&gt;=tblBacklogCronograma[[#This Row],[Fecha Inicio]],AD$3&lt;=tblBacklogCronograma[[#This Row],[Fecha Fin]]),_xlfn.XLOOKUP(tblBacklogCronograma[[#This Row],[Fecha Inicio]],tblFechasSprint[Fecha inicio],tblFechasSprint[Ref],"",0,1),"")</f>
        <v/>
      </c>
      <c r="AE15" s="10" t="str">
        <f>IF(AND(AE$3&gt;=tblBacklogCronograma[[#This Row],[Fecha Inicio]],AE$3&lt;=tblBacklogCronograma[[#This Row],[Fecha Fin]]),_xlfn.XLOOKUP(tblBacklogCronograma[[#This Row],[Fecha Inicio]],tblFechasSprint[Fecha inicio],tblFechasSprint[Ref],"",0,1),"")</f>
        <v/>
      </c>
      <c r="AF15" s="10" t="str">
        <f>IF(AND(AF$3&gt;=tblBacklogCronograma[[#This Row],[Fecha Inicio]],AF$3&lt;=tblBacklogCronograma[[#This Row],[Fecha Fin]]),_xlfn.XLOOKUP(tblBacklogCronograma[[#This Row],[Fecha Inicio]],tblFechasSprint[Fecha inicio],tblFechasSprint[Ref],"",0,1),"")</f>
        <v/>
      </c>
      <c r="AG15" s="10" t="str">
        <f>IF(AND(AG$3&gt;=tblBacklogCronograma[[#This Row],[Fecha Inicio]],AG$3&lt;=tblBacklogCronograma[[#This Row],[Fecha Fin]]),_xlfn.XLOOKUP(tblBacklogCronograma[[#This Row],[Fecha Inicio]],tblFechasSprint[Fecha inicio],tblFechasSprint[Ref],"",0,1),"")</f>
        <v/>
      </c>
      <c r="AH15" s="10" t="str">
        <f>IF(AND(AH$3&gt;=tblBacklogCronograma[[#This Row],[Fecha Inicio]],AH$3&lt;=tblBacklogCronograma[[#This Row],[Fecha Fin]]),_xlfn.XLOOKUP(tblBacklogCronograma[[#This Row],[Fecha Inicio]],tblFechasSprint[Fecha inicio],tblFechasSprint[Ref],"",0,1),"")</f>
        <v/>
      </c>
      <c r="AI15" s="10" t="str">
        <f>IF(AND(AI$3&gt;=tblBacklogCronograma[[#This Row],[Fecha Inicio]],AI$3&lt;=tblBacklogCronograma[[#This Row],[Fecha Fin]]),_xlfn.XLOOKUP(tblBacklogCronograma[[#This Row],[Fecha Inicio]],tblFechasSprint[Fecha inicio],tblFechasSprint[Ref],"",0,1),"")</f>
        <v/>
      </c>
      <c r="AJ15" s="10" t="str">
        <f>IF(AND(AJ$3&gt;=tblBacklogCronograma[[#This Row],[Fecha Inicio]],AJ$3&lt;=tblBacklogCronograma[[#This Row],[Fecha Fin]]),_xlfn.XLOOKUP(tblBacklogCronograma[[#This Row],[Fecha Inicio]],tblFechasSprint[Fecha inicio],tblFechasSprint[Ref],"",0,1),"")</f>
        <v/>
      </c>
      <c r="AK15" s="10" t="str">
        <f>IF(AND(AK$3&gt;=tblBacklogCronograma[[#This Row],[Fecha Inicio]],AK$3&lt;=tblBacklogCronograma[[#This Row],[Fecha Fin]]),_xlfn.XLOOKUP(tblBacklogCronograma[[#This Row],[Fecha Inicio]],tblFechasSprint[Fecha inicio],tblFechasSprint[Ref],"",0,1),"")</f>
        <v/>
      </c>
    </row>
    <row r="16" spans="1:37" x14ac:dyDescent="0.25">
      <c r="A16" s="4" t="s">
        <v>74</v>
      </c>
      <c r="B16" s="2" t="s">
        <v>98</v>
      </c>
      <c r="C16" s="3">
        <v>4</v>
      </c>
      <c r="D16" s="3" t="s">
        <v>30</v>
      </c>
      <c r="E16" s="5" t="s">
        <v>63</v>
      </c>
      <c r="F16" s="3" t="s">
        <v>27</v>
      </c>
      <c r="G16" s="6">
        <f>VLOOKUP(tblBacklogCronograma[[#This Row],[Sprint]],tblFechasSprint[#All],2,0)</f>
        <v>44881</v>
      </c>
      <c r="H16" s="6">
        <f>VLOOKUP(tblBacklogCronograma[[#This Row],[Sprint]],tblFechasSprint[#All],3,0)</f>
        <v>44887</v>
      </c>
      <c r="I16" s="7"/>
      <c r="J16" s="10" t="str">
        <f>IF(AND(J$3&gt;=tblBacklogCronograma[[#This Row],[Fecha Inicio]],J$3&lt;=tblBacklogCronograma[[#This Row],[Fecha Fin]]),_xlfn.XLOOKUP(tblBacklogCronograma[[#This Row],[Fecha Inicio]],tblFechasSprint[Fecha inicio],tblFechasSprint[Ref],"",0,1),"")</f>
        <v/>
      </c>
      <c r="K16" s="10" t="str">
        <f>IF(AND(K$3&gt;=tblBacklogCronograma[[#This Row],[Fecha Inicio]],K$3&lt;=tblBacklogCronograma[[#This Row],[Fecha Fin]]),_xlfn.XLOOKUP(tblBacklogCronograma[[#This Row],[Fecha Inicio]],tblFechasSprint[Fecha inicio],tblFechasSprint[Ref],"",0,1),"")</f>
        <v/>
      </c>
      <c r="L16" s="10" t="str">
        <f>IF(AND(L$3&gt;=tblBacklogCronograma[[#This Row],[Fecha Inicio]],L$3&lt;=tblBacklogCronograma[[#This Row],[Fecha Fin]]),_xlfn.XLOOKUP(tblBacklogCronograma[[#This Row],[Fecha Inicio]],tblFechasSprint[Fecha inicio],tblFechasSprint[Ref],"",0,1),"")</f>
        <v/>
      </c>
      <c r="M16" s="10" t="str">
        <f>IF(AND(M$3&gt;=tblBacklogCronograma[[#This Row],[Fecha Inicio]],M$3&lt;=tblBacklogCronograma[[#This Row],[Fecha Fin]]),_xlfn.XLOOKUP(tblBacklogCronograma[[#This Row],[Fecha Inicio]],tblFechasSprint[Fecha inicio],tblFechasSprint[Ref],"",0,1),"")</f>
        <v/>
      </c>
      <c r="N16" s="10" t="str">
        <f>IF(AND(N$3&gt;=tblBacklogCronograma[[#This Row],[Fecha Inicio]],N$3&lt;=tblBacklogCronograma[[#This Row],[Fecha Fin]]),_xlfn.XLOOKUP(tblBacklogCronograma[[#This Row],[Fecha Inicio]],tblFechasSprint[Fecha inicio],tblFechasSprint[Ref],"",0,1),"")</f>
        <v/>
      </c>
      <c r="O16" s="10" t="str">
        <f>IF(AND(O$3&gt;=tblBacklogCronograma[[#This Row],[Fecha Inicio]],O$3&lt;=tblBacklogCronograma[[#This Row],[Fecha Fin]]),_xlfn.XLOOKUP(tblBacklogCronograma[[#This Row],[Fecha Inicio]],tblFechasSprint[Fecha inicio],tblFechasSprint[Ref],"",0,1),"")</f>
        <v/>
      </c>
      <c r="P16" s="10" t="str">
        <f>IF(AND(P$3&gt;=tblBacklogCronograma[[#This Row],[Fecha Inicio]],P$3&lt;=tblBacklogCronograma[[#This Row],[Fecha Fin]]),_xlfn.XLOOKUP(tblBacklogCronograma[[#This Row],[Fecha Inicio]],tblFechasSprint[Fecha inicio],tblFechasSprint[Ref],"",0,1),"")</f>
        <v/>
      </c>
      <c r="Q16" s="10" t="str">
        <f>IF(AND(Q$3&gt;=tblBacklogCronograma[[#This Row],[Fecha Inicio]],Q$3&lt;=tblBacklogCronograma[[#This Row],[Fecha Fin]]),_xlfn.XLOOKUP(tblBacklogCronograma[[#This Row],[Fecha Inicio]],tblFechasSprint[Fecha inicio],tblFechasSprint[Ref],"",0,1),"")</f>
        <v/>
      </c>
      <c r="R16" s="10" t="str">
        <f>IF(AND(R$3&gt;=tblBacklogCronograma[[#This Row],[Fecha Inicio]],R$3&lt;=tblBacklogCronograma[[#This Row],[Fecha Fin]]),_xlfn.XLOOKUP(tblBacklogCronograma[[#This Row],[Fecha Inicio]],tblFechasSprint[Fecha inicio],tblFechasSprint[Ref],"",0,1),"")</f>
        <v/>
      </c>
      <c r="S16" s="10" t="str">
        <f>IF(AND(S$3&gt;=tblBacklogCronograma[[#This Row],[Fecha Inicio]],S$3&lt;=tblBacklogCronograma[[#This Row],[Fecha Fin]]),_xlfn.XLOOKUP(tblBacklogCronograma[[#This Row],[Fecha Inicio]],tblFechasSprint[Fecha inicio],tblFechasSprint[Ref],"",0,1),"")</f>
        <v/>
      </c>
      <c r="T16" s="10"/>
      <c r="U16" s="10"/>
      <c r="V16" s="10"/>
      <c r="W16" s="10" t="str">
        <f>IF(AND(W$3&gt;=tblBacklogCronograma[[#This Row],[Fecha Inicio]],W$3&lt;=tblBacklogCronograma[[#This Row],[Fecha Fin]]),_xlfn.XLOOKUP(tblBacklogCronograma[[#This Row],[Fecha Inicio]],tblFechasSprint[Fecha inicio],tblFechasSprint[Ref],"",0,1),"")</f>
        <v/>
      </c>
      <c r="X16" s="10" t="str">
        <f>IF(AND(X$3&gt;=tblBacklogCronograma[[#This Row],[Fecha Inicio]],X$3&lt;=tblBacklogCronograma[[#This Row],[Fecha Fin]]),_xlfn.XLOOKUP(tblBacklogCronograma[[#This Row],[Fecha Inicio]],tblFechasSprint[Fecha inicio],tblFechasSprint[Ref],"",0,1),"")</f>
        <v>Sp 3</v>
      </c>
      <c r="Y16" s="10" t="str">
        <f>IF(AND(Y$3&gt;=tblBacklogCronograma[[#This Row],[Fecha Inicio]],Y$3&lt;=tblBacklogCronograma[[#This Row],[Fecha Fin]]),_xlfn.XLOOKUP(tblBacklogCronograma[[#This Row],[Fecha Inicio]],tblFechasSprint[Fecha inicio],tblFechasSprint[Ref],"",0,1),"")</f>
        <v>Sp 3</v>
      </c>
      <c r="Z16" s="10" t="str">
        <f>IF(AND(Z$3&gt;=tblBacklogCronograma[[#This Row],[Fecha Inicio]],Z$3&lt;=tblBacklogCronograma[[#This Row],[Fecha Fin]]),_xlfn.XLOOKUP(tblBacklogCronograma[[#This Row],[Fecha Inicio]],tblFechasSprint[Fecha inicio],tblFechasSprint[Ref],"",0,1),"")</f>
        <v>Sp 3</v>
      </c>
      <c r="AA16" s="10"/>
      <c r="AB16" s="10"/>
      <c r="AC16" s="10" t="str">
        <f>IF(AND(AC$3&gt;=tblBacklogCronograma[[#This Row],[Fecha Inicio]],AC$3&lt;=tblBacklogCronograma[[#This Row],[Fecha Fin]]),_xlfn.XLOOKUP(tblBacklogCronograma[[#This Row],[Fecha Inicio]],tblFechasSprint[Fecha inicio],tblFechasSprint[Ref],"",0,1),"")</f>
        <v>Sp 3</v>
      </c>
      <c r="AD16" s="10" t="str">
        <f>IF(AND(AD$3&gt;=tblBacklogCronograma[[#This Row],[Fecha Inicio]],AD$3&lt;=tblBacklogCronograma[[#This Row],[Fecha Fin]]),_xlfn.XLOOKUP(tblBacklogCronograma[[#This Row],[Fecha Inicio]],tblFechasSprint[Fecha inicio],tblFechasSprint[Ref],"",0,1),"")</f>
        <v>Sp 3</v>
      </c>
      <c r="AE16" s="10" t="str">
        <f>IF(AND(AE$3&gt;=tblBacklogCronograma[[#This Row],[Fecha Inicio]],AE$3&lt;=tblBacklogCronograma[[#This Row],[Fecha Fin]]),_xlfn.XLOOKUP(tblBacklogCronograma[[#This Row],[Fecha Inicio]],tblFechasSprint[Fecha inicio],tblFechasSprint[Ref],"",0,1),"")</f>
        <v/>
      </c>
      <c r="AF16" s="10" t="str">
        <f>IF(AND(AF$3&gt;=tblBacklogCronograma[[#This Row],[Fecha Inicio]],AF$3&lt;=tblBacklogCronograma[[#This Row],[Fecha Fin]]),_xlfn.XLOOKUP(tblBacklogCronograma[[#This Row],[Fecha Inicio]],tblFechasSprint[Fecha inicio],tblFechasSprint[Ref],"",0,1),"")</f>
        <v/>
      </c>
      <c r="AG16" s="10" t="str">
        <f>IF(AND(AG$3&gt;=tblBacklogCronograma[[#This Row],[Fecha Inicio]],AG$3&lt;=tblBacklogCronograma[[#This Row],[Fecha Fin]]),_xlfn.XLOOKUP(tblBacklogCronograma[[#This Row],[Fecha Inicio]],tblFechasSprint[Fecha inicio],tblFechasSprint[Ref],"",0,1),"")</f>
        <v/>
      </c>
      <c r="AH16" s="10" t="str">
        <f>IF(AND(AH$3&gt;=tblBacklogCronograma[[#This Row],[Fecha Inicio]],AH$3&lt;=tblBacklogCronograma[[#This Row],[Fecha Fin]]),_xlfn.XLOOKUP(tblBacklogCronograma[[#This Row],[Fecha Inicio]],tblFechasSprint[Fecha inicio],tblFechasSprint[Ref],"",0,1),"")</f>
        <v/>
      </c>
      <c r="AI16" s="10" t="str">
        <f>IF(AND(AI$3&gt;=tblBacklogCronograma[[#This Row],[Fecha Inicio]],AI$3&lt;=tblBacklogCronograma[[#This Row],[Fecha Fin]]),_xlfn.XLOOKUP(tblBacklogCronograma[[#This Row],[Fecha Inicio]],tblFechasSprint[Fecha inicio],tblFechasSprint[Ref],"",0,1),"")</f>
        <v/>
      </c>
      <c r="AJ16" s="10" t="str">
        <f>IF(AND(AJ$3&gt;=tblBacklogCronograma[[#This Row],[Fecha Inicio]],AJ$3&lt;=tblBacklogCronograma[[#This Row],[Fecha Fin]]),_xlfn.XLOOKUP(tblBacklogCronograma[[#This Row],[Fecha Inicio]],tblFechasSprint[Fecha inicio],tblFechasSprint[Ref],"",0,1),"")</f>
        <v/>
      </c>
      <c r="AK16" s="10" t="str">
        <f>IF(AND(AK$3&gt;=tblBacklogCronograma[[#This Row],[Fecha Inicio]],AK$3&lt;=tblBacklogCronograma[[#This Row],[Fecha Fin]]),_xlfn.XLOOKUP(tblBacklogCronograma[[#This Row],[Fecha Inicio]],tblFechasSprint[Fecha inicio],tblFechasSprint[Ref],"",0,1),"")</f>
        <v/>
      </c>
    </row>
    <row r="17" spans="1:37" ht="30" x14ac:dyDescent="0.25">
      <c r="A17" s="4" t="s">
        <v>75</v>
      </c>
      <c r="B17" s="2" t="s">
        <v>99</v>
      </c>
      <c r="C17" s="3">
        <v>2</v>
      </c>
      <c r="D17" s="3" t="s">
        <v>30</v>
      </c>
      <c r="E17" s="5" t="s">
        <v>65</v>
      </c>
      <c r="F17" s="3" t="s">
        <v>27</v>
      </c>
      <c r="G17" s="6">
        <f>VLOOKUP(tblBacklogCronograma[[#This Row],[Sprint]],tblFechasSprint[#All],2,0)</f>
        <v>44881</v>
      </c>
      <c r="H17" s="6">
        <f>VLOOKUP(tblBacklogCronograma[[#This Row],[Sprint]],tblFechasSprint[#All],3,0)</f>
        <v>44887</v>
      </c>
      <c r="I17" s="7"/>
      <c r="J17" s="10" t="str">
        <f>IF(AND(J$3&gt;=tblBacklogCronograma[[#This Row],[Fecha Inicio]],J$3&lt;=tblBacklogCronograma[[#This Row],[Fecha Fin]]),_xlfn.XLOOKUP(tblBacklogCronograma[[#This Row],[Fecha Inicio]],tblFechasSprint[Fecha inicio],tblFechasSprint[Ref],"",0,1),"")</f>
        <v/>
      </c>
      <c r="K17" s="10" t="str">
        <f>IF(AND(K$3&gt;=tblBacklogCronograma[[#This Row],[Fecha Inicio]],K$3&lt;=tblBacklogCronograma[[#This Row],[Fecha Fin]]),_xlfn.XLOOKUP(tblBacklogCronograma[[#This Row],[Fecha Inicio]],tblFechasSprint[Fecha inicio],tblFechasSprint[Ref],"",0,1),"")</f>
        <v/>
      </c>
      <c r="L17" s="10" t="str">
        <f>IF(AND(L$3&gt;=tblBacklogCronograma[[#This Row],[Fecha Inicio]],L$3&lt;=tblBacklogCronograma[[#This Row],[Fecha Fin]]),_xlfn.XLOOKUP(tblBacklogCronograma[[#This Row],[Fecha Inicio]],tblFechasSprint[Fecha inicio],tblFechasSprint[Ref],"",0,1),"")</f>
        <v/>
      </c>
      <c r="M17" s="10" t="str">
        <f>IF(AND(M$3&gt;=tblBacklogCronograma[[#This Row],[Fecha Inicio]],M$3&lt;=tblBacklogCronograma[[#This Row],[Fecha Fin]]),_xlfn.XLOOKUP(tblBacklogCronograma[[#This Row],[Fecha Inicio]],tblFechasSprint[Fecha inicio],tblFechasSprint[Ref],"",0,1),"")</f>
        <v/>
      </c>
      <c r="N17" s="10" t="str">
        <f>IF(AND(N$3&gt;=tblBacklogCronograma[[#This Row],[Fecha Inicio]],N$3&lt;=tblBacklogCronograma[[#This Row],[Fecha Fin]]),_xlfn.XLOOKUP(tblBacklogCronograma[[#This Row],[Fecha Inicio]],tblFechasSprint[Fecha inicio],tblFechasSprint[Ref],"",0,1),"")</f>
        <v/>
      </c>
      <c r="O17" s="10" t="str">
        <f>IF(AND(O$3&gt;=tblBacklogCronograma[[#This Row],[Fecha Inicio]],O$3&lt;=tblBacklogCronograma[[#This Row],[Fecha Fin]]),_xlfn.XLOOKUP(tblBacklogCronograma[[#This Row],[Fecha Inicio]],tblFechasSprint[Fecha inicio],tblFechasSprint[Ref],"",0,1),"")</f>
        <v/>
      </c>
      <c r="P17" s="10" t="str">
        <f>IF(AND(P$3&gt;=tblBacklogCronograma[[#This Row],[Fecha Inicio]],P$3&lt;=tblBacklogCronograma[[#This Row],[Fecha Fin]]),_xlfn.XLOOKUP(tblBacklogCronograma[[#This Row],[Fecha Inicio]],tblFechasSprint[Fecha inicio],tblFechasSprint[Ref],"",0,1),"")</f>
        <v/>
      </c>
      <c r="Q17" s="10" t="str">
        <f>IF(AND(Q$3&gt;=tblBacklogCronograma[[#This Row],[Fecha Inicio]],Q$3&lt;=tblBacklogCronograma[[#This Row],[Fecha Fin]]),_xlfn.XLOOKUP(tblBacklogCronograma[[#This Row],[Fecha Inicio]],tblFechasSprint[Fecha inicio],tblFechasSprint[Ref],"",0,1),"")</f>
        <v/>
      </c>
      <c r="R17" s="10" t="str">
        <f>IF(AND(R$3&gt;=tblBacklogCronograma[[#This Row],[Fecha Inicio]],R$3&lt;=tblBacklogCronograma[[#This Row],[Fecha Fin]]),_xlfn.XLOOKUP(tblBacklogCronograma[[#This Row],[Fecha Inicio]],tblFechasSprint[Fecha inicio],tblFechasSprint[Ref],"",0,1),"")</f>
        <v/>
      </c>
      <c r="S17" s="10" t="str">
        <f>IF(AND(S$3&gt;=tblBacklogCronograma[[#This Row],[Fecha Inicio]],S$3&lt;=tblBacklogCronograma[[#This Row],[Fecha Fin]]),_xlfn.XLOOKUP(tblBacklogCronograma[[#This Row],[Fecha Inicio]],tblFechasSprint[Fecha inicio],tblFechasSprint[Ref],"",0,1),"")</f>
        <v/>
      </c>
      <c r="T17" s="10"/>
      <c r="U17" s="10"/>
      <c r="V17" s="10"/>
      <c r="W17" s="10" t="str">
        <f>IF(AND(W$3&gt;=tblBacklogCronograma[[#This Row],[Fecha Inicio]],W$3&lt;=tblBacklogCronograma[[#This Row],[Fecha Fin]]),_xlfn.XLOOKUP(tblBacklogCronograma[[#This Row],[Fecha Inicio]],tblFechasSprint[Fecha inicio],tblFechasSprint[Ref],"",0,1),"")</f>
        <v/>
      </c>
      <c r="X17" s="10" t="str">
        <f>IF(AND(X$3&gt;=tblBacklogCronograma[[#This Row],[Fecha Inicio]],X$3&lt;=tblBacklogCronograma[[#This Row],[Fecha Fin]]),_xlfn.XLOOKUP(tblBacklogCronograma[[#This Row],[Fecha Inicio]],tblFechasSprint[Fecha inicio],tblFechasSprint[Ref],"",0,1),"")</f>
        <v>Sp 3</v>
      </c>
      <c r="Y17" s="10" t="str">
        <f>IF(AND(Y$3&gt;=tblBacklogCronograma[[#This Row],[Fecha Inicio]],Y$3&lt;=tblBacklogCronograma[[#This Row],[Fecha Fin]]),_xlfn.XLOOKUP(tblBacklogCronograma[[#This Row],[Fecha Inicio]],tblFechasSprint[Fecha inicio],tblFechasSprint[Ref],"",0,1),"")</f>
        <v>Sp 3</v>
      </c>
      <c r="Z17" s="10" t="str">
        <f>IF(AND(Z$3&gt;=tblBacklogCronograma[[#This Row],[Fecha Inicio]],Z$3&lt;=tblBacklogCronograma[[#This Row],[Fecha Fin]]),_xlfn.XLOOKUP(tblBacklogCronograma[[#This Row],[Fecha Inicio]],tblFechasSprint[Fecha inicio],tblFechasSprint[Ref],"",0,1),"")</f>
        <v>Sp 3</v>
      </c>
      <c r="AA17" s="10"/>
      <c r="AB17" s="10"/>
      <c r="AC17" s="10" t="str">
        <f>IF(AND(AC$3&gt;=tblBacklogCronograma[[#This Row],[Fecha Inicio]],AC$3&lt;=tblBacklogCronograma[[#This Row],[Fecha Fin]]),_xlfn.XLOOKUP(tblBacklogCronograma[[#This Row],[Fecha Inicio]],tblFechasSprint[Fecha inicio],tblFechasSprint[Ref],"",0,1),"")</f>
        <v>Sp 3</v>
      </c>
      <c r="AD17" s="10" t="str">
        <f>IF(AND(AD$3&gt;=tblBacklogCronograma[[#This Row],[Fecha Inicio]],AD$3&lt;=tblBacklogCronograma[[#This Row],[Fecha Fin]]),_xlfn.XLOOKUP(tblBacklogCronograma[[#This Row],[Fecha Inicio]],tblFechasSprint[Fecha inicio],tblFechasSprint[Ref],"",0,1),"")</f>
        <v>Sp 3</v>
      </c>
      <c r="AE17" s="10" t="str">
        <f>IF(AND(AE$3&gt;=tblBacklogCronograma[[#This Row],[Fecha Inicio]],AE$3&lt;=tblBacklogCronograma[[#This Row],[Fecha Fin]]),_xlfn.XLOOKUP(tblBacklogCronograma[[#This Row],[Fecha Inicio]],tblFechasSprint[Fecha inicio],tblFechasSprint[Ref],"",0,1),"")</f>
        <v/>
      </c>
      <c r="AF17" s="10" t="str">
        <f>IF(AND(AF$3&gt;=tblBacklogCronograma[[#This Row],[Fecha Inicio]],AF$3&lt;=tblBacklogCronograma[[#This Row],[Fecha Fin]]),_xlfn.XLOOKUP(tblBacklogCronograma[[#This Row],[Fecha Inicio]],tblFechasSprint[Fecha inicio],tblFechasSprint[Ref],"",0,1),"")</f>
        <v/>
      </c>
      <c r="AG17" s="10" t="str">
        <f>IF(AND(AG$3&gt;=tblBacklogCronograma[[#This Row],[Fecha Inicio]],AG$3&lt;=tblBacklogCronograma[[#This Row],[Fecha Fin]]),_xlfn.XLOOKUP(tblBacklogCronograma[[#This Row],[Fecha Inicio]],tblFechasSprint[Fecha inicio],tblFechasSprint[Ref],"",0,1),"")</f>
        <v/>
      </c>
      <c r="AH17" s="10" t="str">
        <f>IF(AND(AH$3&gt;=tblBacklogCronograma[[#This Row],[Fecha Inicio]],AH$3&lt;=tblBacklogCronograma[[#This Row],[Fecha Fin]]),_xlfn.XLOOKUP(tblBacklogCronograma[[#This Row],[Fecha Inicio]],tblFechasSprint[Fecha inicio],tblFechasSprint[Ref],"",0,1),"")</f>
        <v/>
      </c>
      <c r="AI17" s="10" t="str">
        <f>IF(AND(AI$3&gt;=tblBacklogCronograma[[#This Row],[Fecha Inicio]],AI$3&lt;=tblBacklogCronograma[[#This Row],[Fecha Fin]]),_xlfn.XLOOKUP(tblBacklogCronograma[[#This Row],[Fecha Inicio]],tblFechasSprint[Fecha inicio],tblFechasSprint[Ref],"",0,1),"")</f>
        <v/>
      </c>
      <c r="AJ17" s="10" t="str">
        <f>IF(AND(AJ$3&gt;=tblBacklogCronograma[[#This Row],[Fecha Inicio]],AJ$3&lt;=tblBacklogCronograma[[#This Row],[Fecha Fin]]),_xlfn.XLOOKUP(tblBacklogCronograma[[#This Row],[Fecha Inicio]],tblFechasSprint[Fecha inicio],tblFechasSprint[Ref],"",0,1),"")</f>
        <v/>
      </c>
      <c r="AK17" s="10" t="str">
        <f>IF(AND(AK$3&gt;=tblBacklogCronograma[[#This Row],[Fecha Inicio]],AK$3&lt;=tblBacklogCronograma[[#This Row],[Fecha Fin]]),_xlfn.XLOOKUP(tblBacklogCronograma[[#This Row],[Fecha Inicio]],tblFechasSprint[Fecha inicio],tblFechasSprint[Ref],"",0,1),"")</f>
        <v/>
      </c>
    </row>
    <row r="18" spans="1:37" ht="30" x14ac:dyDescent="0.25">
      <c r="A18" s="4" t="s">
        <v>89</v>
      </c>
      <c r="B18" s="2" t="s">
        <v>100</v>
      </c>
      <c r="C18" s="3">
        <v>2</v>
      </c>
      <c r="D18" s="3" t="s">
        <v>30</v>
      </c>
      <c r="E18" s="5" t="s">
        <v>11</v>
      </c>
      <c r="F18" s="3" t="s">
        <v>27</v>
      </c>
      <c r="G18" s="6">
        <f>VLOOKUP(tblBacklogCronograma[[#This Row],[Sprint]],tblFechasSprint[#All],2,0)</f>
        <v>44881</v>
      </c>
      <c r="H18" s="6">
        <f>VLOOKUP(tblBacklogCronograma[[#This Row],[Sprint]],tblFechasSprint[#All],3,0)</f>
        <v>44887</v>
      </c>
      <c r="I18" s="7"/>
      <c r="J18" s="10" t="str">
        <f>IF(AND(J$3&gt;=tblBacklogCronograma[[#This Row],[Fecha Inicio]],J$3&lt;=tblBacklogCronograma[[#This Row],[Fecha Fin]]),_xlfn.XLOOKUP(tblBacklogCronograma[[#This Row],[Fecha Inicio]],tblFechasSprint[Fecha inicio],tblFechasSprint[Ref],"",0,1),"")</f>
        <v/>
      </c>
      <c r="K18" s="10" t="str">
        <f>IF(AND(K$3&gt;=tblBacklogCronograma[[#This Row],[Fecha Inicio]],K$3&lt;=tblBacklogCronograma[[#This Row],[Fecha Fin]]),_xlfn.XLOOKUP(tblBacklogCronograma[[#This Row],[Fecha Inicio]],tblFechasSprint[Fecha inicio],tblFechasSprint[Ref],"",0,1),"")</f>
        <v/>
      </c>
      <c r="L18" s="10" t="str">
        <f>IF(AND(L$3&gt;=tblBacklogCronograma[[#This Row],[Fecha Inicio]],L$3&lt;=tblBacklogCronograma[[#This Row],[Fecha Fin]]),_xlfn.XLOOKUP(tblBacklogCronograma[[#This Row],[Fecha Inicio]],tblFechasSprint[Fecha inicio],tblFechasSprint[Ref],"",0,1),"")</f>
        <v/>
      </c>
      <c r="M18" s="10" t="str">
        <f>IF(AND(M$3&gt;=tblBacklogCronograma[[#This Row],[Fecha Inicio]],M$3&lt;=tblBacklogCronograma[[#This Row],[Fecha Fin]]),_xlfn.XLOOKUP(tblBacklogCronograma[[#This Row],[Fecha Inicio]],tblFechasSprint[Fecha inicio],tblFechasSprint[Ref],"",0,1),"")</f>
        <v/>
      </c>
      <c r="N18" s="10" t="str">
        <f>IF(AND(N$3&gt;=tblBacklogCronograma[[#This Row],[Fecha Inicio]],N$3&lt;=tblBacklogCronograma[[#This Row],[Fecha Fin]]),_xlfn.XLOOKUP(tblBacklogCronograma[[#This Row],[Fecha Inicio]],tblFechasSprint[Fecha inicio],tblFechasSprint[Ref],"",0,1),"")</f>
        <v/>
      </c>
      <c r="O18" s="10" t="str">
        <f>IF(AND(O$3&gt;=tblBacklogCronograma[[#This Row],[Fecha Inicio]],O$3&lt;=tblBacklogCronograma[[#This Row],[Fecha Fin]]),_xlfn.XLOOKUP(tblBacklogCronograma[[#This Row],[Fecha Inicio]],tblFechasSprint[Fecha inicio],tblFechasSprint[Ref],"",0,1),"")</f>
        <v/>
      </c>
      <c r="P18" s="10" t="str">
        <f>IF(AND(P$3&gt;=tblBacklogCronograma[[#This Row],[Fecha Inicio]],P$3&lt;=tblBacklogCronograma[[#This Row],[Fecha Fin]]),_xlfn.XLOOKUP(tblBacklogCronograma[[#This Row],[Fecha Inicio]],tblFechasSprint[Fecha inicio],tblFechasSprint[Ref],"",0,1),"")</f>
        <v/>
      </c>
      <c r="Q18" s="10" t="str">
        <f>IF(AND(Q$3&gt;=tblBacklogCronograma[[#This Row],[Fecha Inicio]],Q$3&lt;=tblBacklogCronograma[[#This Row],[Fecha Fin]]),_xlfn.XLOOKUP(tblBacklogCronograma[[#This Row],[Fecha Inicio]],tblFechasSprint[Fecha inicio],tblFechasSprint[Ref],"",0,1),"")</f>
        <v/>
      </c>
      <c r="R18" s="10" t="str">
        <f>IF(AND(R$3&gt;=tblBacklogCronograma[[#This Row],[Fecha Inicio]],R$3&lt;=tblBacklogCronograma[[#This Row],[Fecha Fin]]),_xlfn.XLOOKUP(tblBacklogCronograma[[#This Row],[Fecha Inicio]],tblFechasSprint[Fecha inicio],tblFechasSprint[Ref],"",0,1),"")</f>
        <v/>
      </c>
      <c r="S18" s="10" t="str">
        <f>IF(AND(S$3&gt;=tblBacklogCronograma[[#This Row],[Fecha Inicio]],S$3&lt;=tblBacklogCronograma[[#This Row],[Fecha Fin]]),_xlfn.XLOOKUP(tblBacklogCronograma[[#This Row],[Fecha Inicio]],tblFechasSprint[Fecha inicio],tblFechasSprint[Ref],"",0,1),"")</f>
        <v/>
      </c>
      <c r="T18" s="10"/>
      <c r="U18" s="10"/>
      <c r="V18" s="10"/>
      <c r="W18" s="10" t="str">
        <f>IF(AND(W$3&gt;=tblBacklogCronograma[[#This Row],[Fecha Inicio]],W$3&lt;=tblBacklogCronograma[[#This Row],[Fecha Fin]]),_xlfn.XLOOKUP(tblBacklogCronograma[[#This Row],[Fecha Inicio]],tblFechasSprint[Fecha inicio],tblFechasSprint[Ref],"",0,1),"")</f>
        <v/>
      </c>
      <c r="X18" s="10" t="str">
        <f>IF(AND(X$3&gt;=tblBacklogCronograma[[#This Row],[Fecha Inicio]],X$3&lt;=tblBacklogCronograma[[#This Row],[Fecha Fin]]),_xlfn.XLOOKUP(tblBacklogCronograma[[#This Row],[Fecha Inicio]],tblFechasSprint[Fecha inicio],tblFechasSprint[Ref],"",0,1),"")</f>
        <v>Sp 3</v>
      </c>
      <c r="Y18" s="10" t="str">
        <f>IF(AND(Y$3&gt;=tblBacklogCronograma[[#This Row],[Fecha Inicio]],Y$3&lt;=tblBacklogCronograma[[#This Row],[Fecha Fin]]),_xlfn.XLOOKUP(tblBacklogCronograma[[#This Row],[Fecha Inicio]],tblFechasSprint[Fecha inicio],tblFechasSprint[Ref],"",0,1),"")</f>
        <v>Sp 3</v>
      </c>
      <c r="Z18" s="10" t="str">
        <f>IF(AND(Z$3&gt;=tblBacklogCronograma[[#This Row],[Fecha Inicio]],Z$3&lt;=tblBacklogCronograma[[#This Row],[Fecha Fin]]),_xlfn.XLOOKUP(tblBacklogCronograma[[#This Row],[Fecha Inicio]],tblFechasSprint[Fecha inicio],tblFechasSprint[Ref],"",0,1),"")</f>
        <v>Sp 3</v>
      </c>
      <c r="AA18" s="10"/>
      <c r="AB18" s="10"/>
      <c r="AC18" s="10" t="str">
        <f>IF(AND(AC$3&gt;=tblBacklogCronograma[[#This Row],[Fecha Inicio]],AC$3&lt;=tblBacklogCronograma[[#This Row],[Fecha Fin]]),_xlfn.XLOOKUP(tblBacklogCronograma[[#This Row],[Fecha Inicio]],tblFechasSprint[Fecha inicio],tblFechasSprint[Ref],"",0,1),"")</f>
        <v>Sp 3</v>
      </c>
      <c r="AD18" s="10" t="str">
        <f>IF(AND(AD$3&gt;=tblBacklogCronograma[[#This Row],[Fecha Inicio]],AD$3&lt;=tblBacklogCronograma[[#This Row],[Fecha Fin]]),_xlfn.XLOOKUP(tblBacklogCronograma[[#This Row],[Fecha Inicio]],tblFechasSprint[Fecha inicio],tblFechasSprint[Ref],"",0,1),"")</f>
        <v>Sp 3</v>
      </c>
      <c r="AE18" s="10" t="str">
        <f>IF(AND(AE$3&gt;=tblBacklogCronograma[[#This Row],[Fecha Inicio]],AE$3&lt;=tblBacklogCronograma[[#This Row],[Fecha Fin]]),_xlfn.XLOOKUP(tblBacklogCronograma[[#This Row],[Fecha Inicio]],tblFechasSprint[Fecha inicio],tblFechasSprint[Ref],"",0,1),"")</f>
        <v/>
      </c>
      <c r="AF18" s="10" t="str">
        <f>IF(AND(AF$3&gt;=tblBacklogCronograma[[#This Row],[Fecha Inicio]],AF$3&lt;=tblBacklogCronograma[[#This Row],[Fecha Fin]]),_xlfn.XLOOKUP(tblBacklogCronograma[[#This Row],[Fecha Inicio]],tblFechasSprint[Fecha inicio],tblFechasSprint[Ref],"",0,1),"")</f>
        <v/>
      </c>
      <c r="AG18" s="10" t="str">
        <f>IF(AND(AG$3&gt;=tblBacklogCronograma[[#This Row],[Fecha Inicio]],AG$3&lt;=tblBacklogCronograma[[#This Row],[Fecha Fin]]),_xlfn.XLOOKUP(tblBacklogCronograma[[#This Row],[Fecha Inicio]],tblFechasSprint[Fecha inicio],tblFechasSprint[Ref],"",0,1),"")</f>
        <v/>
      </c>
      <c r="AH18" s="10" t="str">
        <f>IF(AND(AH$3&gt;=tblBacklogCronograma[[#This Row],[Fecha Inicio]],AH$3&lt;=tblBacklogCronograma[[#This Row],[Fecha Fin]]),_xlfn.XLOOKUP(tblBacklogCronograma[[#This Row],[Fecha Inicio]],tblFechasSprint[Fecha inicio],tblFechasSprint[Ref],"",0,1),"")</f>
        <v/>
      </c>
      <c r="AI18" s="10" t="str">
        <f>IF(AND(AI$3&gt;=tblBacklogCronograma[[#This Row],[Fecha Inicio]],AI$3&lt;=tblBacklogCronograma[[#This Row],[Fecha Fin]]),_xlfn.XLOOKUP(tblBacklogCronograma[[#This Row],[Fecha Inicio]],tblFechasSprint[Fecha inicio],tblFechasSprint[Ref],"",0,1),"")</f>
        <v/>
      </c>
      <c r="AJ18" s="10" t="str">
        <f>IF(AND(AJ$3&gt;=tblBacklogCronograma[[#This Row],[Fecha Inicio]],AJ$3&lt;=tblBacklogCronograma[[#This Row],[Fecha Fin]]),_xlfn.XLOOKUP(tblBacklogCronograma[[#This Row],[Fecha Inicio]],tblFechasSprint[Fecha inicio],tblFechasSprint[Ref],"",0,1),"")</f>
        <v/>
      </c>
      <c r="AK18" s="10" t="str">
        <f>IF(AND(AK$3&gt;=tblBacklogCronograma[[#This Row],[Fecha Inicio]],AK$3&lt;=tblBacklogCronograma[[#This Row],[Fecha Fin]]),_xlfn.XLOOKUP(tblBacklogCronograma[[#This Row],[Fecha Inicio]],tblFechasSprint[Fecha inicio],tblFechasSprint[Ref],"",0,1),"")</f>
        <v/>
      </c>
    </row>
    <row r="19" spans="1:37" ht="30" x14ac:dyDescent="0.25">
      <c r="A19" s="4" t="s">
        <v>79</v>
      </c>
      <c r="B19" s="2" t="s">
        <v>101</v>
      </c>
      <c r="C19" s="3">
        <v>4</v>
      </c>
      <c r="D19" s="3" t="s">
        <v>30</v>
      </c>
      <c r="E19" s="5" t="s">
        <v>70</v>
      </c>
      <c r="F19" s="3" t="s">
        <v>27</v>
      </c>
      <c r="G19" s="6">
        <f>VLOOKUP(tblBacklogCronograma[[#This Row],[Sprint]],tblFechasSprint[#All],2,0)</f>
        <v>44881</v>
      </c>
      <c r="H19" s="6">
        <f>VLOOKUP(tblBacklogCronograma[[#This Row],[Sprint]],tblFechasSprint[#All],3,0)</f>
        <v>44887</v>
      </c>
      <c r="I19" s="7"/>
      <c r="J19" s="10" t="str">
        <f>IF(AND(J$3&gt;=tblBacklogCronograma[[#This Row],[Fecha Inicio]],J$3&lt;=tblBacklogCronograma[[#This Row],[Fecha Fin]]),_xlfn.XLOOKUP(tblBacklogCronograma[[#This Row],[Fecha Inicio]],tblFechasSprint[Fecha inicio],tblFechasSprint[Ref],"",0,1),"")</f>
        <v/>
      </c>
      <c r="K19" s="10" t="str">
        <f>IF(AND(K$3&gt;=tblBacklogCronograma[[#This Row],[Fecha Inicio]],K$3&lt;=tblBacklogCronograma[[#This Row],[Fecha Fin]]),_xlfn.XLOOKUP(tblBacklogCronograma[[#This Row],[Fecha Inicio]],tblFechasSprint[Fecha inicio],tblFechasSprint[Ref],"",0,1),"")</f>
        <v/>
      </c>
      <c r="L19" s="10" t="str">
        <f>IF(AND(L$3&gt;=tblBacklogCronograma[[#This Row],[Fecha Inicio]],L$3&lt;=tblBacklogCronograma[[#This Row],[Fecha Fin]]),_xlfn.XLOOKUP(tblBacklogCronograma[[#This Row],[Fecha Inicio]],tblFechasSprint[Fecha inicio],tblFechasSprint[Ref],"",0,1),"")</f>
        <v/>
      </c>
      <c r="M19" s="10" t="str">
        <f>IF(AND(M$3&gt;=tblBacklogCronograma[[#This Row],[Fecha Inicio]],M$3&lt;=tblBacklogCronograma[[#This Row],[Fecha Fin]]),_xlfn.XLOOKUP(tblBacklogCronograma[[#This Row],[Fecha Inicio]],tblFechasSprint[Fecha inicio],tblFechasSprint[Ref],"",0,1),"")</f>
        <v/>
      </c>
      <c r="N19" s="10" t="str">
        <f>IF(AND(N$3&gt;=tblBacklogCronograma[[#This Row],[Fecha Inicio]],N$3&lt;=tblBacklogCronograma[[#This Row],[Fecha Fin]]),_xlfn.XLOOKUP(tblBacklogCronograma[[#This Row],[Fecha Inicio]],tblFechasSprint[Fecha inicio],tblFechasSprint[Ref],"",0,1),"")</f>
        <v/>
      </c>
      <c r="O19" s="10" t="str">
        <f>IF(AND(O$3&gt;=tblBacklogCronograma[[#This Row],[Fecha Inicio]],O$3&lt;=tblBacklogCronograma[[#This Row],[Fecha Fin]]),_xlfn.XLOOKUP(tblBacklogCronograma[[#This Row],[Fecha Inicio]],tblFechasSprint[Fecha inicio],tblFechasSprint[Ref],"",0,1),"")</f>
        <v/>
      </c>
      <c r="P19" s="10" t="str">
        <f>IF(AND(P$3&gt;=tblBacklogCronograma[[#This Row],[Fecha Inicio]],P$3&lt;=tblBacklogCronograma[[#This Row],[Fecha Fin]]),_xlfn.XLOOKUP(tblBacklogCronograma[[#This Row],[Fecha Inicio]],tblFechasSprint[Fecha inicio],tblFechasSprint[Ref],"",0,1),"")</f>
        <v/>
      </c>
      <c r="Q19" s="10" t="str">
        <f>IF(AND(Q$3&gt;=tblBacklogCronograma[[#This Row],[Fecha Inicio]],Q$3&lt;=tblBacklogCronograma[[#This Row],[Fecha Fin]]),_xlfn.XLOOKUP(tblBacklogCronograma[[#This Row],[Fecha Inicio]],tblFechasSprint[Fecha inicio],tblFechasSprint[Ref],"",0,1),"")</f>
        <v/>
      </c>
      <c r="R19" s="10" t="str">
        <f>IF(AND(R$3&gt;=tblBacklogCronograma[[#This Row],[Fecha Inicio]],R$3&lt;=tblBacklogCronograma[[#This Row],[Fecha Fin]]),_xlfn.XLOOKUP(tblBacklogCronograma[[#This Row],[Fecha Inicio]],tblFechasSprint[Fecha inicio],tblFechasSprint[Ref],"",0,1),"")</f>
        <v/>
      </c>
      <c r="S19" s="10" t="str">
        <f>IF(AND(S$3&gt;=tblBacklogCronograma[[#This Row],[Fecha Inicio]],S$3&lt;=tblBacklogCronograma[[#This Row],[Fecha Fin]]),_xlfn.XLOOKUP(tblBacklogCronograma[[#This Row],[Fecha Inicio]],tblFechasSprint[Fecha inicio],tblFechasSprint[Ref],"",0,1),"")</f>
        <v/>
      </c>
      <c r="T19" s="10" t="str">
        <f>IF(AND(T$3&gt;=tblBacklogCronograma[[#This Row],[Fecha Inicio]],T$3&lt;=tblBacklogCronograma[[#This Row],[Fecha Fin]]),_xlfn.XLOOKUP(tblBacklogCronograma[[#This Row],[Fecha Inicio]],tblFechasSprint[Fecha inicio],tblFechasSprint[Ref],"",0,1),"")</f>
        <v/>
      </c>
      <c r="U19" s="10" t="str">
        <f>IF(AND(U$3&gt;=tblBacklogCronograma[[#This Row],[Fecha Inicio]],U$3&lt;=tblBacklogCronograma[[#This Row],[Fecha Fin]]),_xlfn.XLOOKUP(tblBacklogCronograma[[#This Row],[Fecha Inicio]],tblFechasSprint[Fecha inicio],tblFechasSprint[Ref],"",0,1),"")</f>
        <v/>
      </c>
      <c r="V19" s="10" t="str">
        <f>IF(AND(V$3&gt;=tblBacklogCronograma[[#This Row],[Fecha Inicio]],V$3&lt;=tblBacklogCronograma[[#This Row],[Fecha Fin]]),_xlfn.XLOOKUP(tblBacklogCronograma[[#This Row],[Fecha Inicio]],tblFechasSprint[Fecha inicio],tblFechasSprint[Ref],"",0,1),"")</f>
        <v/>
      </c>
      <c r="W19" s="10" t="str">
        <f>IF(AND(W$3&gt;=tblBacklogCronograma[[#This Row],[Fecha Inicio]],W$3&lt;=tblBacklogCronograma[[#This Row],[Fecha Fin]]),_xlfn.XLOOKUP(tblBacklogCronograma[[#This Row],[Fecha Inicio]],tblFechasSprint[Fecha inicio],tblFechasSprint[Ref],"",0,1),"")</f>
        <v/>
      </c>
      <c r="X19" s="10" t="str">
        <f>IF(AND(X$3&gt;=tblBacklogCronograma[[#This Row],[Fecha Inicio]],X$3&lt;=tblBacklogCronograma[[#This Row],[Fecha Fin]]),_xlfn.XLOOKUP(tblBacklogCronograma[[#This Row],[Fecha Inicio]],tblFechasSprint[Fecha inicio],tblFechasSprint[Ref],"",0,1),"")</f>
        <v>Sp 3</v>
      </c>
      <c r="Y19" s="10" t="str">
        <f>IF(AND(Y$3&gt;=tblBacklogCronograma[[#This Row],[Fecha Inicio]],Y$3&lt;=tblBacklogCronograma[[#This Row],[Fecha Fin]]),_xlfn.XLOOKUP(tblBacklogCronograma[[#This Row],[Fecha Inicio]],tblFechasSprint[Fecha inicio],tblFechasSprint[Ref],"",0,1),"")</f>
        <v>Sp 3</v>
      </c>
      <c r="Z19" s="10" t="str">
        <f>IF(AND(Z$3&gt;=tblBacklogCronograma[[#This Row],[Fecha Inicio]],Z$3&lt;=tblBacklogCronograma[[#This Row],[Fecha Fin]]),_xlfn.XLOOKUP(tblBacklogCronograma[[#This Row],[Fecha Inicio]],tblFechasSprint[Fecha inicio],tblFechasSprint[Ref],"",0,1),"")</f>
        <v>Sp 3</v>
      </c>
      <c r="AA19" s="10"/>
      <c r="AB19" s="10"/>
      <c r="AC19" s="10" t="s">
        <v>40</v>
      </c>
      <c r="AD19" s="10" t="str">
        <f>IF(AND(AD$3&gt;=tblBacklogCronograma[[#This Row],[Fecha Inicio]],AD$3&lt;=tblBacklogCronograma[[#This Row],[Fecha Fin]]),_xlfn.XLOOKUP(tblBacklogCronograma[[#This Row],[Fecha Inicio]],tblFechasSprint[Fecha inicio],tblFechasSprint[Ref],"",0,1),"")</f>
        <v>Sp 3</v>
      </c>
      <c r="AE19" s="10" t="str">
        <f>IF(AND(AE$3&gt;=tblBacklogCronograma[[#This Row],[Fecha Inicio]],AE$3&lt;=tblBacklogCronograma[[#This Row],[Fecha Fin]]),_xlfn.XLOOKUP(tblBacklogCronograma[[#This Row],[Fecha Inicio]],tblFechasSprint[Fecha inicio],tblFechasSprint[Ref],"",0,1),"")</f>
        <v/>
      </c>
      <c r="AF19" s="10" t="str">
        <f>IF(AND(AF$3&gt;=tblBacklogCronograma[[#This Row],[Fecha Inicio]],AF$3&lt;=tblBacklogCronograma[[#This Row],[Fecha Fin]]),_xlfn.XLOOKUP(tblBacklogCronograma[[#This Row],[Fecha Inicio]],tblFechasSprint[Fecha inicio],tblFechasSprint[Ref],"",0,1),"")</f>
        <v/>
      </c>
      <c r="AG19" s="10" t="str">
        <f>IF(AND(AG$3&gt;=tblBacklogCronograma[[#This Row],[Fecha Inicio]],AG$3&lt;=tblBacklogCronograma[[#This Row],[Fecha Fin]]),_xlfn.XLOOKUP(tblBacklogCronograma[[#This Row],[Fecha Inicio]],tblFechasSprint[Fecha inicio],tblFechasSprint[Ref],"",0,1),"")</f>
        <v/>
      </c>
      <c r="AH19" s="10" t="str">
        <f>IF(AND(AH$3&gt;=tblBacklogCronograma[[#This Row],[Fecha Inicio]],AH$3&lt;=tblBacklogCronograma[[#This Row],[Fecha Fin]]),_xlfn.XLOOKUP(tblBacklogCronograma[[#This Row],[Fecha Inicio]],tblFechasSprint[Fecha inicio],tblFechasSprint[Ref],"",0,1),"")</f>
        <v/>
      </c>
      <c r="AI19" s="10" t="str">
        <f>IF(AND(AI$3&gt;=tblBacklogCronograma[[#This Row],[Fecha Inicio]],AI$3&lt;=tblBacklogCronograma[[#This Row],[Fecha Fin]]),_xlfn.XLOOKUP(tblBacklogCronograma[[#This Row],[Fecha Inicio]],tblFechasSprint[Fecha inicio],tblFechasSprint[Ref],"",0,1),"")</f>
        <v/>
      </c>
      <c r="AJ19" s="10" t="str">
        <f>IF(AND(AJ$3&gt;=tblBacklogCronograma[[#This Row],[Fecha Inicio]],AJ$3&lt;=tblBacklogCronograma[[#This Row],[Fecha Fin]]),_xlfn.XLOOKUP(tblBacklogCronograma[[#This Row],[Fecha Inicio]],tblFechasSprint[Fecha inicio],tblFechasSprint[Ref],"",0,1),"")</f>
        <v/>
      </c>
      <c r="AK19" s="10" t="str">
        <f>IF(AND(AK$3&gt;=tblBacklogCronograma[[#This Row],[Fecha Inicio]],AK$3&lt;=tblBacklogCronograma[[#This Row],[Fecha Fin]]),_xlfn.XLOOKUP(tblBacklogCronograma[[#This Row],[Fecha Inicio]],tblFechasSprint[Fecha inicio],tblFechasSprint[Ref],"",0,1),"")</f>
        <v/>
      </c>
    </row>
    <row r="20" spans="1:37" x14ac:dyDescent="0.25">
      <c r="A20" s="4" t="s">
        <v>90</v>
      </c>
      <c r="B20" s="2" t="s">
        <v>102</v>
      </c>
      <c r="C20" s="3">
        <v>4</v>
      </c>
      <c r="D20" s="3" t="s">
        <v>30</v>
      </c>
      <c r="E20" s="5" t="s">
        <v>71</v>
      </c>
      <c r="F20" s="3" t="s">
        <v>27</v>
      </c>
      <c r="G20" s="6">
        <f>VLOOKUP(tblBacklogCronograma[[#This Row],[Sprint]],tblFechasSprint[#All],2,0)</f>
        <v>44881</v>
      </c>
      <c r="H20" s="6">
        <f>VLOOKUP(tblBacklogCronograma[[#This Row],[Sprint]],tblFechasSprint[#All],3,0)</f>
        <v>44887</v>
      </c>
      <c r="I20" s="7"/>
      <c r="J20" s="10" t="str">
        <f>IF(AND(J$3&gt;=tblBacklogCronograma[[#This Row],[Fecha Inicio]],J$3&lt;=tblBacklogCronograma[[#This Row],[Fecha Fin]]),_xlfn.XLOOKUP(tblBacklogCronograma[[#This Row],[Fecha Inicio]],tblFechasSprint[Fecha inicio],tblFechasSprint[Ref],"",0,1),"")</f>
        <v/>
      </c>
      <c r="K20" s="10" t="str">
        <f>IF(AND(K$3&gt;=tblBacklogCronograma[[#This Row],[Fecha Inicio]],K$3&lt;=tblBacklogCronograma[[#This Row],[Fecha Fin]]),_xlfn.XLOOKUP(tblBacklogCronograma[[#This Row],[Fecha Inicio]],tblFechasSprint[Fecha inicio],tblFechasSprint[Ref],"",0,1),"")</f>
        <v/>
      </c>
      <c r="L20" s="10" t="str">
        <f>IF(AND(L$3&gt;=tblBacklogCronograma[[#This Row],[Fecha Inicio]],L$3&lt;=tblBacklogCronograma[[#This Row],[Fecha Fin]]),_xlfn.XLOOKUP(tblBacklogCronograma[[#This Row],[Fecha Inicio]],tblFechasSprint[Fecha inicio],tblFechasSprint[Ref],"",0,1),"")</f>
        <v/>
      </c>
      <c r="M20" s="10" t="str">
        <f>IF(AND(M$3&gt;=tblBacklogCronograma[[#This Row],[Fecha Inicio]],M$3&lt;=tblBacklogCronograma[[#This Row],[Fecha Fin]]),_xlfn.XLOOKUP(tblBacklogCronograma[[#This Row],[Fecha Inicio]],tblFechasSprint[Fecha inicio],tblFechasSprint[Ref],"",0,1),"")</f>
        <v/>
      </c>
      <c r="N20" s="10" t="str">
        <f>IF(AND(N$3&gt;=tblBacklogCronograma[[#This Row],[Fecha Inicio]],N$3&lt;=tblBacklogCronograma[[#This Row],[Fecha Fin]]),_xlfn.XLOOKUP(tblBacklogCronograma[[#This Row],[Fecha Inicio]],tblFechasSprint[Fecha inicio],tblFechasSprint[Ref],"",0,1),"")</f>
        <v/>
      </c>
      <c r="O20" s="10" t="str">
        <f>IF(AND(O$3&gt;=tblBacklogCronograma[[#This Row],[Fecha Inicio]],O$3&lt;=tblBacklogCronograma[[#This Row],[Fecha Fin]]),_xlfn.XLOOKUP(tblBacklogCronograma[[#This Row],[Fecha Inicio]],tblFechasSprint[Fecha inicio],tblFechasSprint[Ref],"",0,1),"")</f>
        <v/>
      </c>
      <c r="P20" s="10" t="str">
        <f>IF(AND(P$3&gt;=tblBacklogCronograma[[#This Row],[Fecha Inicio]],P$3&lt;=tblBacklogCronograma[[#This Row],[Fecha Fin]]),_xlfn.XLOOKUP(tblBacklogCronograma[[#This Row],[Fecha Inicio]],tblFechasSprint[Fecha inicio],tblFechasSprint[Ref],"",0,1),"")</f>
        <v/>
      </c>
      <c r="Q20" s="10" t="str">
        <f>IF(AND(Q$3&gt;=tblBacklogCronograma[[#This Row],[Fecha Inicio]],Q$3&lt;=tblBacklogCronograma[[#This Row],[Fecha Fin]]),_xlfn.XLOOKUP(tblBacklogCronograma[[#This Row],[Fecha Inicio]],tblFechasSprint[Fecha inicio],tblFechasSprint[Ref],"",0,1),"")</f>
        <v/>
      </c>
      <c r="R20" s="10" t="str">
        <f>IF(AND(R$3&gt;=tblBacklogCronograma[[#This Row],[Fecha Inicio]],R$3&lt;=tblBacklogCronograma[[#This Row],[Fecha Fin]]),_xlfn.XLOOKUP(tblBacklogCronograma[[#This Row],[Fecha Inicio]],tblFechasSprint[Fecha inicio],tblFechasSprint[Ref],"",0,1),"")</f>
        <v/>
      </c>
      <c r="S20" s="10" t="str">
        <f>IF(AND(S$3&gt;=tblBacklogCronograma[[#This Row],[Fecha Inicio]],S$3&lt;=tblBacklogCronograma[[#This Row],[Fecha Fin]]),_xlfn.XLOOKUP(tblBacklogCronograma[[#This Row],[Fecha Inicio]],tblFechasSprint[Fecha inicio],tblFechasSprint[Ref],"",0,1),"")</f>
        <v/>
      </c>
      <c r="T20" s="10" t="str">
        <f>IF(AND(T$3&gt;=tblBacklogCronograma[[#This Row],[Fecha Inicio]],T$3&lt;=tblBacklogCronograma[[#This Row],[Fecha Fin]]),_xlfn.XLOOKUP(tblBacklogCronograma[[#This Row],[Fecha Inicio]],tblFechasSprint[Fecha inicio],tblFechasSprint[Ref],"",0,1),"")</f>
        <v/>
      </c>
      <c r="U20" s="10" t="str">
        <f>IF(AND(U$3&gt;=tblBacklogCronograma[[#This Row],[Fecha Inicio]],U$3&lt;=tblBacklogCronograma[[#This Row],[Fecha Fin]]),_xlfn.XLOOKUP(tblBacklogCronograma[[#This Row],[Fecha Inicio]],tblFechasSprint[Fecha inicio],tblFechasSprint[Ref],"",0,1),"")</f>
        <v/>
      </c>
      <c r="V20" s="10" t="str">
        <f>IF(AND(V$3&gt;=tblBacklogCronograma[[#This Row],[Fecha Inicio]],V$3&lt;=tblBacklogCronograma[[#This Row],[Fecha Fin]]),_xlfn.XLOOKUP(tblBacklogCronograma[[#This Row],[Fecha Inicio]],tblFechasSprint[Fecha inicio],tblFechasSprint[Ref],"",0,1),"")</f>
        <v/>
      </c>
      <c r="W20" s="10" t="str">
        <f>IF(AND(W$3&gt;=tblBacklogCronograma[[#This Row],[Fecha Inicio]],W$3&lt;=tblBacklogCronograma[[#This Row],[Fecha Fin]]),_xlfn.XLOOKUP(tblBacklogCronograma[[#This Row],[Fecha Inicio]],tblFechasSprint[Fecha inicio],tblFechasSprint[Ref],"",0,1),"")</f>
        <v/>
      </c>
      <c r="X20" s="10" t="str">
        <f>IF(AND(X$3&gt;=tblBacklogCronograma[[#This Row],[Fecha Inicio]],X$3&lt;=tblBacklogCronograma[[#This Row],[Fecha Fin]]),_xlfn.XLOOKUP(tblBacklogCronograma[[#This Row],[Fecha Inicio]],tblFechasSprint[Fecha inicio],tblFechasSprint[Ref],"",0,1),"")</f>
        <v>Sp 3</v>
      </c>
      <c r="Y20" s="10" t="str">
        <f>IF(AND(Y$3&gt;=tblBacklogCronograma[[#This Row],[Fecha Inicio]],Y$3&lt;=tblBacklogCronograma[[#This Row],[Fecha Fin]]),_xlfn.XLOOKUP(tblBacklogCronograma[[#This Row],[Fecha Inicio]],tblFechasSprint[Fecha inicio],tblFechasSprint[Ref],"",0,1),"")</f>
        <v>Sp 3</v>
      </c>
      <c r="Z20" s="10" t="str">
        <f>IF(AND(Z$3&gt;=tblBacklogCronograma[[#This Row],[Fecha Inicio]],Z$3&lt;=tblBacklogCronograma[[#This Row],[Fecha Fin]]),_xlfn.XLOOKUP(tblBacklogCronograma[[#This Row],[Fecha Inicio]],tblFechasSprint[Fecha inicio],tblFechasSprint[Ref],"",0,1),"")</f>
        <v>Sp 3</v>
      </c>
      <c r="AA20" s="10"/>
      <c r="AB20" s="10"/>
      <c r="AC20" s="10" t="s">
        <v>40</v>
      </c>
      <c r="AD20" s="10" t="str">
        <f>IF(AND(AD$3&gt;=tblBacklogCronograma[[#This Row],[Fecha Inicio]],AD$3&lt;=tblBacklogCronograma[[#This Row],[Fecha Fin]]),_xlfn.XLOOKUP(tblBacklogCronograma[[#This Row],[Fecha Inicio]],tblFechasSprint[Fecha inicio],tblFechasSprint[Ref],"",0,1),"")</f>
        <v>Sp 3</v>
      </c>
      <c r="AE20" s="10" t="str">
        <f>IF(AND(AE$3&gt;=tblBacklogCronograma[[#This Row],[Fecha Inicio]],AE$3&lt;=tblBacklogCronograma[[#This Row],[Fecha Fin]]),_xlfn.XLOOKUP(tblBacklogCronograma[[#This Row],[Fecha Inicio]],tblFechasSprint[Fecha inicio],tblFechasSprint[Ref],"",0,1),"")</f>
        <v/>
      </c>
      <c r="AF20" s="10" t="str">
        <f>IF(AND(AF$3&gt;=tblBacklogCronograma[[#This Row],[Fecha Inicio]],AF$3&lt;=tblBacklogCronograma[[#This Row],[Fecha Fin]]),_xlfn.XLOOKUP(tblBacklogCronograma[[#This Row],[Fecha Inicio]],tblFechasSprint[Fecha inicio],tblFechasSprint[Ref],"",0,1),"")</f>
        <v/>
      </c>
      <c r="AG20" s="10" t="str">
        <f>IF(AND(AG$3&gt;=tblBacklogCronograma[[#This Row],[Fecha Inicio]],AG$3&lt;=tblBacklogCronograma[[#This Row],[Fecha Fin]]),_xlfn.XLOOKUP(tblBacklogCronograma[[#This Row],[Fecha Inicio]],tblFechasSprint[Fecha inicio],tblFechasSprint[Ref],"",0,1),"")</f>
        <v/>
      </c>
      <c r="AH20" s="10" t="str">
        <f>IF(AND(AH$3&gt;=tblBacklogCronograma[[#This Row],[Fecha Inicio]],AH$3&lt;=tblBacklogCronograma[[#This Row],[Fecha Fin]]),_xlfn.XLOOKUP(tblBacklogCronograma[[#This Row],[Fecha Inicio]],tblFechasSprint[Fecha inicio],tblFechasSprint[Ref],"",0,1),"")</f>
        <v/>
      </c>
      <c r="AI20" s="10" t="str">
        <f>IF(AND(AI$3&gt;=tblBacklogCronograma[[#This Row],[Fecha Inicio]],AI$3&lt;=tblBacklogCronograma[[#This Row],[Fecha Fin]]),_xlfn.XLOOKUP(tblBacklogCronograma[[#This Row],[Fecha Inicio]],tblFechasSprint[Fecha inicio],tblFechasSprint[Ref],"",0,1),"")</f>
        <v/>
      </c>
      <c r="AJ20" s="10" t="str">
        <f>IF(AND(AJ$3&gt;=tblBacklogCronograma[[#This Row],[Fecha Inicio]],AJ$3&lt;=tblBacklogCronograma[[#This Row],[Fecha Fin]]),_xlfn.XLOOKUP(tblBacklogCronograma[[#This Row],[Fecha Inicio]],tblFechasSprint[Fecha inicio],tblFechasSprint[Ref],"",0,1),"")</f>
        <v/>
      </c>
      <c r="AK20" s="10" t="str">
        <f>IF(AND(AK$3&gt;=tblBacklogCronograma[[#This Row],[Fecha Inicio]],AK$3&lt;=tblBacklogCronograma[[#This Row],[Fecha Fin]]),_xlfn.XLOOKUP(tblBacklogCronograma[[#This Row],[Fecha Inicio]],tblFechasSprint[Fecha inicio],tblFechasSprint[Ref],"",0,1),"")</f>
        <v/>
      </c>
    </row>
    <row r="21" spans="1:37" ht="30" x14ac:dyDescent="0.25">
      <c r="A21" s="4" t="s">
        <v>80</v>
      </c>
      <c r="B21" s="2" t="s">
        <v>103</v>
      </c>
      <c r="C21" s="3">
        <v>4</v>
      </c>
      <c r="D21" s="3" t="s">
        <v>30</v>
      </c>
      <c r="E21" s="5" t="s">
        <v>72</v>
      </c>
      <c r="F21" s="3" t="s">
        <v>28</v>
      </c>
      <c r="G21" s="6">
        <f>VLOOKUP(tblBacklogCronograma[[#This Row],[Sprint]],tblFechasSprint[#All],2,0)</f>
        <v>44888</v>
      </c>
      <c r="H21" s="6">
        <f>VLOOKUP(tblBacklogCronograma[[#This Row],[Sprint]],tblFechasSprint[#All],3,0)</f>
        <v>44894</v>
      </c>
      <c r="I21" s="7"/>
      <c r="J21" s="10" t="str">
        <f>IF(AND(J$3&gt;=tblBacklogCronograma[[#This Row],[Fecha Inicio]],J$3&lt;=tblBacklogCronograma[[#This Row],[Fecha Fin]]),_xlfn.XLOOKUP(tblBacklogCronograma[[#This Row],[Fecha Inicio]],tblFechasSprint[Fecha inicio],tblFechasSprint[Ref],"",0,1),"")</f>
        <v/>
      </c>
      <c r="K21" s="10" t="str">
        <f>IF(AND(K$3&gt;=tblBacklogCronograma[[#This Row],[Fecha Inicio]],K$3&lt;=tblBacklogCronograma[[#This Row],[Fecha Fin]]),_xlfn.XLOOKUP(tblBacklogCronograma[[#This Row],[Fecha Inicio]],tblFechasSprint[Fecha inicio],tblFechasSprint[Ref],"",0,1),"")</f>
        <v/>
      </c>
      <c r="L21" s="10" t="str">
        <f>IF(AND(L$3&gt;=tblBacklogCronograma[[#This Row],[Fecha Inicio]],L$3&lt;=tblBacklogCronograma[[#This Row],[Fecha Fin]]),_xlfn.XLOOKUP(tblBacklogCronograma[[#This Row],[Fecha Inicio]],tblFechasSprint[Fecha inicio],tblFechasSprint[Ref],"",0,1),"")</f>
        <v/>
      </c>
      <c r="M21" s="10" t="str">
        <f>IF(AND(M$3&gt;=tblBacklogCronograma[[#This Row],[Fecha Inicio]],M$3&lt;=tblBacklogCronograma[[#This Row],[Fecha Fin]]),_xlfn.XLOOKUP(tblBacklogCronograma[[#This Row],[Fecha Inicio]],tblFechasSprint[Fecha inicio],tblFechasSprint[Ref],"",0,1),"")</f>
        <v/>
      </c>
      <c r="N21" s="10" t="str">
        <f>IF(AND(N$3&gt;=tblBacklogCronograma[[#This Row],[Fecha Inicio]],N$3&lt;=tblBacklogCronograma[[#This Row],[Fecha Fin]]),_xlfn.XLOOKUP(tblBacklogCronograma[[#This Row],[Fecha Inicio]],tblFechasSprint[Fecha inicio],tblFechasSprint[Ref],"",0,1),"")</f>
        <v/>
      </c>
      <c r="O21" s="10" t="str">
        <f>IF(AND(O$3&gt;=tblBacklogCronograma[[#This Row],[Fecha Inicio]],O$3&lt;=tblBacklogCronograma[[#This Row],[Fecha Fin]]),_xlfn.XLOOKUP(tblBacklogCronograma[[#This Row],[Fecha Inicio]],tblFechasSprint[Fecha inicio],tblFechasSprint[Ref],"",0,1),"")</f>
        <v/>
      </c>
      <c r="P21" s="10" t="str">
        <f>IF(AND(P$3&gt;=tblBacklogCronograma[[#This Row],[Fecha Inicio]],P$3&lt;=tblBacklogCronograma[[#This Row],[Fecha Fin]]),_xlfn.XLOOKUP(tblBacklogCronograma[[#This Row],[Fecha Inicio]],tblFechasSprint[Fecha inicio],tblFechasSprint[Ref],"",0,1),"")</f>
        <v/>
      </c>
      <c r="Q21" s="10" t="str">
        <f>IF(AND(Q$3&gt;=tblBacklogCronograma[[#This Row],[Fecha Inicio]],Q$3&lt;=tblBacklogCronograma[[#This Row],[Fecha Fin]]),_xlfn.XLOOKUP(tblBacklogCronograma[[#This Row],[Fecha Inicio]],tblFechasSprint[Fecha inicio],tblFechasSprint[Ref],"",0,1),"")</f>
        <v/>
      </c>
      <c r="R21" s="10" t="str">
        <f>IF(AND(R$3&gt;=tblBacklogCronograma[[#This Row],[Fecha Inicio]],R$3&lt;=tblBacklogCronograma[[#This Row],[Fecha Fin]]),_xlfn.XLOOKUP(tblBacklogCronograma[[#This Row],[Fecha Inicio]],tblFechasSprint[Fecha inicio],tblFechasSprint[Ref],"",0,1),"")</f>
        <v/>
      </c>
      <c r="S21" s="10" t="str">
        <f>IF(AND(S$3&gt;=tblBacklogCronograma[[#This Row],[Fecha Inicio]],S$3&lt;=tblBacklogCronograma[[#This Row],[Fecha Fin]]),_xlfn.XLOOKUP(tblBacklogCronograma[[#This Row],[Fecha Inicio]],tblFechasSprint[Fecha inicio],tblFechasSprint[Ref],"",0,1),"")</f>
        <v/>
      </c>
      <c r="T21" s="10" t="str">
        <f>IF(AND(T$3&gt;=tblBacklogCronograma[[#This Row],[Fecha Inicio]],T$3&lt;=tblBacklogCronograma[[#This Row],[Fecha Fin]]),_xlfn.XLOOKUP(tblBacklogCronograma[[#This Row],[Fecha Inicio]],tblFechasSprint[Fecha inicio],tblFechasSprint[Ref],"",0,1),"")</f>
        <v/>
      </c>
      <c r="U21" s="10" t="str">
        <f>IF(AND(U$3&gt;=tblBacklogCronograma[[#This Row],[Fecha Inicio]],U$3&lt;=tblBacklogCronograma[[#This Row],[Fecha Fin]]),_xlfn.XLOOKUP(tblBacklogCronograma[[#This Row],[Fecha Inicio]],tblFechasSprint[Fecha inicio],tblFechasSprint[Ref],"",0,1),"")</f>
        <v/>
      </c>
      <c r="V21" s="10" t="str">
        <f>IF(AND(V$3&gt;=tblBacklogCronograma[[#This Row],[Fecha Inicio]],V$3&lt;=tblBacklogCronograma[[#This Row],[Fecha Fin]]),_xlfn.XLOOKUP(tblBacklogCronograma[[#This Row],[Fecha Inicio]],tblFechasSprint[Fecha inicio],tblFechasSprint[Ref],"",0,1),"")</f>
        <v/>
      </c>
      <c r="W21" s="10" t="str">
        <f>IF(AND(W$3&gt;=tblBacklogCronograma[[#This Row],[Fecha Inicio]],W$3&lt;=tblBacklogCronograma[[#This Row],[Fecha Fin]]),_xlfn.XLOOKUP(tblBacklogCronograma[[#This Row],[Fecha Inicio]],tblFechasSprint[Fecha inicio],tblFechasSprint[Ref],"",0,1),"")</f>
        <v/>
      </c>
      <c r="X21" s="10" t="str">
        <f>IF(AND(X$3&gt;=tblBacklogCronograma[[#This Row],[Fecha Inicio]],X$3&lt;=tblBacklogCronograma[[#This Row],[Fecha Fin]]),_xlfn.XLOOKUP(tblBacklogCronograma[[#This Row],[Fecha Inicio]],tblFechasSprint[Fecha inicio],tblFechasSprint[Ref],"",0,1),"")</f>
        <v/>
      </c>
      <c r="Y21" s="10" t="str">
        <f>IF(AND(Y$3&gt;=tblBacklogCronograma[[#This Row],[Fecha Inicio]],Y$3&lt;=tblBacklogCronograma[[#This Row],[Fecha Fin]]),_xlfn.XLOOKUP(tblBacklogCronograma[[#This Row],[Fecha Inicio]],tblFechasSprint[Fecha inicio],tblFechasSprint[Ref],"",0,1),"")</f>
        <v/>
      </c>
      <c r="Z21" s="10" t="str">
        <f>IF(AND(Z$3&gt;=tblBacklogCronograma[[#This Row],[Fecha Inicio]],Z$3&lt;=tblBacklogCronograma[[#This Row],[Fecha Fin]]),_xlfn.XLOOKUP(tblBacklogCronograma[[#This Row],[Fecha Inicio]],tblFechasSprint[Fecha inicio],tblFechasSprint[Ref],"",0,1),"")</f>
        <v/>
      </c>
      <c r="AA21" s="10"/>
      <c r="AB21" s="10"/>
      <c r="AC21" s="10" t="str">
        <f>IF(AND(AC$3&gt;=tblBacklogCronograma[[#This Row],[Fecha Inicio]],AC$3&lt;=tblBacklogCronograma[[#This Row],[Fecha Fin]]),_xlfn.XLOOKUP(tblBacklogCronograma[[#This Row],[Fecha Inicio]],tblFechasSprint[Fecha inicio],tblFechasSprint[Ref],"",0,1),"")</f>
        <v/>
      </c>
      <c r="AD21" s="10" t="str">
        <f>IF(AND(AD$3&gt;=tblBacklogCronograma[[#This Row],[Fecha Inicio]],AD$3&lt;=tblBacklogCronograma[[#This Row],[Fecha Fin]]),_xlfn.XLOOKUP(tblBacklogCronograma[[#This Row],[Fecha Inicio]],tblFechasSprint[Fecha inicio],tblFechasSprint[Ref],"",0,1),"")</f>
        <v/>
      </c>
      <c r="AE21" s="10" t="str">
        <f>IF(AND(AE$3&gt;=tblBacklogCronograma[[#This Row],[Fecha Inicio]],AE$3&lt;=tblBacklogCronograma[[#This Row],[Fecha Fin]]),_xlfn.XLOOKUP(tblBacklogCronograma[[#This Row],[Fecha Inicio]],tblFechasSprint[Fecha inicio],tblFechasSprint[Ref],"",0,1),"")</f>
        <v>Sp 4</v>
      </c>
      <c r="AF21" s="10" t="str">
        <f>IF(AND(AF$3&gt;=tblBacklogCronograma[[#This Row],[Fecha Inicio]],AF$3&lt;=tblBacklogCronograma[[#This Row],[Fecha Fin]]),_xlfn.XLOOKUP(tblBacklogCronograma[[#This Row],[Fecha Inicio]],tblFechasSprint[Fecha inicio],tblFechasSprint[Ref],"",0,1),"")</f>
        <v>Sp 4</v>
      </c>
      <c r="AG21" s="10" t="str">
        <f>IF(AND(AG$3&gt;=tblBacklogCronograma[[#This Row],[Fecha Inicio]],AG$3&lt;=tblBacklogCronograma[[#This Row],[Fecha Fin]]),_xlfn.XLOOKUP(tblBacklogCronograma[[#This Row],[Fecha Inicio]],tblFechasSprint[Fecha inicio],tblFechasSprint[Ref],"",0,1),"")</f>
        <v>Sp 4</v>
      </c>
      <c r="AH21" s="10"/>
      <c r="AI21" s="10"/>
      <c r="AJ21" s="10" t="str">
        <f>IF(AND(AJ$3&gt;=tblBacklogCronograma[[#This Row],[Fecha Inicio]],AJ$3&lt;=tblBacklogCronograma[[#This Row],[Fecha Fin]]),_xlfn.XLOOKUP(tblBacklogCronograma[[#This Row],[Fecha Inicio]],tblFechasSprint[Fecha inicio],tblFechasSprint[Ref],"",0,1),"")</f>
        <v>Sp 4</v>
      </c>
      <c r="AK21" s="10" t="str">
        <f>IF(AND(AK$3&gt;=tblBacklogCronograma[[#This Row],[Fecha Inicio]],AK$3&lt;=tblBacklogCronograma[[#This Row],[Fecha Fin]]),_xlfn.XLOOKUP(tblBacklogCronograma[[#This Row],[Fecha Inicio]],tblFechasSprint[Fecha inicio],tblFechasSprint[Ref],"",0,1),"")</f>
        <v>Sp 4</v>
      </c>
    </row>
    <row r="22" spans="1:37" ht="30" x14ac:dyDescent="0.25">
      <c r="A22" s="4" t="s">
        <v>91</v>
      </c>
      <c r="B22" s="2" t="s">
        <v>104</v>
      </c>
      <c r="C22" s="3">
        <v>4</v>
      </c>
      <c r="D22" s="3" t="s">
        <v>30</v>
      </c>
      <c r="E22" s="5" t="s">
        <v>63</v>
      </c>
      <c r="F22" s="3" t="s">
        <v>28</v>
      </c>
      <c r="G22" s="6">
        <f>VLOOKUP(tblBacklogCronograma[[#This Row],[Sprint]],tblFechasSprint[#All],2,0)</f>
        <v>44888</v>
      </c>
      <c r="H22" s="6">
        <f>VLOOKUP(tblBacklogCronograma[[#This Row],[Sprint]],tblFechasSprint[#All],3,0)</f>
        <v>44894</v>
      </c>
      <c r="I22" s="7"/>
      <c r="J22" s="10" t="str">
        <f>IF(AND(J$3&gt;=tblBacklogCronograma[[#This Row],[Fecha Inicio]],J$3&lt;=tblBacklogCronograma[[#This Row],[Fecha Fin]]),_xlfn.XLOOKUP(tblBacklogCronograma[[#This Row],[Fecha Inicio]],tblFechasSprint[Fecha inicio],tblFechasSprint[Ref],"",0,1),"")</f>
        <v/>
      </c>
      <c r="K22" s="10" t="str">
        <f>IF(AND(K$3&gt;=tblBacklogCronograma[[#This Row],[Fecha Inicio]],K$3&lt;=tblBacklogCronograma[[#This Row],[Fecha Fin]]),_xlfn.XLOOKUP(tblBacklogCronograma[[#This Row],[Fecha Inicio]],tblFechasSprint[Fecha inicio],tblFechasSprint[Ref],"",0,1),"")</f>
        <v/>
      </c>
      <c r="L22" s="10" t="str">
        <f>IF(AND(L$3&gt;=tblBacklogCronograma[[#This Row],[Fecha Inicio]],L$3&lt;=tblBacklogCronograma[[#This Row],[Fecha Fin]]),_xlfn.XLOOKUP(tblBacklogCronograma[[#This Row],[Fecha Inicio]],tblFechasSprint[Fecha inicio],tblFechasSprint[Ref],"",0,1),"")</f>
        <v/>
      </c>
      <c r="M22" s="10" t="str">
        <f>IF(AND(M$3&gt;=tblBacklogCronograma[[#This Row],[Fecha Inicio]],M$3&lt;=tblBacklogCronograma[[#This Row],[Fecha Fin]]),_xlfn.XLOOKUP(tblBacklogCronograma[[#This Row],[Fecha Inicio]],tblFechasSprint[Fecha inicio],tblFechasSprint[Ref],"",0,1),"")</f>
        <v/>
      </c>
      <c r="N22" s="10" t="str">
        <f>IF(AND(N$3&gt;=tblBacklogCronograma[[#This Row],[Fecha Inicio]],N$3&lt;=tblBacklogCronograma[[#This Row],[Fecha Fin]]),_xlfn.XLOOKUP(tblBacklogCronograma[[#This Row],[Fecha Inicio]],tblFechasSprint[Fecha inicio],tblFechasSprint[Ref],"",0,1),"")</f>
        <v/>
      </c>
      <c r="O22" s="10" t="str">
        <f>IF(AND(O$3&gt;=tblBacklogCronograma[[#This Row],[Fecha Inicio]],O$3&lt;=tblBacklogCronograma[[#This Row],[Fecha Fin]]),_xlfn.XLOOKUP(tblBacklogCronograma[[#This Row],[Fecha Inicio]],tblFechasSprint[Fecha inicio],tblFechasSprint[Ref],"",0,1),"")</f>
        <v/>
      </c>
      <c r="P22" s="10" t="str">
        <f>IF(AND(P$3&gt;=tblBacklogCronograma[[#This Row],[Fecha Inicio]],P$3&lt;=tblBacklogCronograma[[#This Row],[Fecha Fin]]),_xlfn.XLOOKUP(tblBacklogCronograma[[#This Row],[Fecha Inicio]],tblFechasSprint[Fecha inicio],tblFechasSprint[Ref],"",0,1),"")</f>
        <v/>
      </c>
      <c r="Q22" s="10" t="str">
        <f>IF(AND(Q$3&gt;=tblBacklogCronograma[[#This Row],[Fecha Inicio]],Q$3&lt;=tblBacklogCronograma[[#This Row],[Fecha Fin]]),_xlfn.XLOOKUP(tblBacklogCronograma[[#This Row],[Fecha Inicio]],tblFechasSprint[Fecha inicio],tblFechasSprint[Ref],"",0,1),"")</f>
        <v/>
      </c>
      <c r="R22" s="10" t="str">
        <f>IF(AND(R$3&gt;=tblBacklogCronograma[[#This Row],[Fecha Inicio]],R$3&lt;=tblBacklogCronograma[[#This Row],[Fecha Fin]]),_xlfn.XLOOKUP(tblBacklogCronograma[[#This Row],[Fecha Inicio]],tblFechasSprint[Fecha inicio],tblFechasSprint[Ref],"",0,1),"")</f>
        <v/>
      </c>
      <c r="S22" s="10" t="str">
        <f>IF(AND(S$3&gt;=tblBacklogCronograma[[#This Row],[Fecha Inicio]],S$3&lt;=tblBacklogCronograma[[#This Row],[Fecha Fin]]),_xlfn.XLOOKUP(tblBacklogCronograma[[#This Row],[Fecha Inicio]],tblFechasSprint[Fecha inicio],tblFechasSprint[Ref],"",0,1),"")</f>
        <v/>
      </c>
      <c r="T22" s="10" t="str">
        <f>IF(AND(T$3&gt;=tblBacklogCronograma[[#This Row],[Fecha Inicio]],T$3&lt;=tblBacklogCronograma[[#This Row],[Fecha Fin]]),_xlfn.XLOOKUP(tblBacklogCronograma[[#This Row],[Fecha Inicio]],tblFechasSprint[Fecha inicio],tblFechasSprint[Ref],"",0,1),"")</f>
        <v/>
      </c>
      <c r="U22" s="10" t="str">
        <f>IF(AND(U$3&gt;=tblBacklogCronograma[[#This Row],[Fecha Inicio]],U$3&lt;=tblBacklogCronograma[[#This Row],[Fecha Fin]]),_xlfn.XLOOKUP(tblBacklogCronograma[[#This Row],[Fecha Inicio]],tblFechasSprint[Fecha inicio],tblFechasSprint[Ref],"",0,1),"")</f>
        <v/>
      </c>
      <c r="V22" s="10" t="str">
        <f>IF(AND(V$3&gt;=tblBacklogCronograma[[#This Row],[Fecha Inicio]],V$3&lt;=tblBacklogCronograma[[#This Row],[Fecha Fin]]),_xlfn.XLOOKUP(tblBacklogCronograma[[#This Row],[Fecha Inicio]],tblFechasSprint[Fecha inicio],tblFechasSprint[Ref],"",0,1),"")</f>
        <v/>
      </c>
      <c r="W22" s="10" t="str">
        <f>IF(AND(W$3&gt;=tblBacklogCronograma[[#This Row],[Fecha Inicio]],W$3&lt;=tblBacklogCronograma[[#This Row],[Fecha Fin]]),_xlfn.XLOOKUP(tblBacklogCronograma[[#This Row],[Fecha Inicio]],tblFechasSprint[Fecha inicio],tblFechasSprint[Ref],"",0,1),"")</f>
        <v/>
      </c>
      <c r="X22" s="10" t="str">
        <f>IF(AND(X$3&gt;=tblBacklogCronograma[[#This Row],[Fecha Inicio]],X$3&lt;=tblBacklogCronograma[[#This Row],[Fecha Fin]]),_xlfn.XLOOKUP(tblBacklogCronograma[[#This Row],[Fecha Inicio]],tblFechasSprint[Fecha inicio],tblFechasSprint[Ref],"",0,1),"")</f>
        <v/>
      </c>
      <c r="Y22" s="10" t="str">
        <f>IF(AND(Y$3&gt;=tblBacklogCronograma[[#This Row],[Fecha Inicio]],Y$3&lt;=tblBacklogCronograma[[#This Row],[Fecha Fin]]),_xlfn.XLOOKUP(tblBacklogCronograma[[#This Row],[Fecha Inicio]],tblFechasSprint[Fecha inicio],tblFechasSprint[Ref],"",0,1),"")</f>
        <v/>
      </c>
      <c r="Z22" s="10" t="str">
        <f>IF(AND(Z$3&gt;=tblBacklogCronograma[[#This Row],[Fecha Inicio]],Z$3&lt;=tblBacklogCronograma[[#This Row],[Fecha Fin]]),_xlfn.XLOOKUP(tblBacklogCronograma[[#This Row],[Fecha Inicio]],tblFechasSprint[Fecha inicio],tblFechasSprint[Ref],"",0,1),"")</f>
        <v/>
      </c>
      <c r="AA22" s="10"/>
      <c r="AB22" s="10"/>
      <c r="AC22" s="10" t="str">
        <f>IF(AND(AC$3&gt;=tblBacklogCronograma[[#This Row],[Fecha Inicio]],AC$3&lt;=tblBacklogCronograma[[#This Row],[Fecha Fin]]),_xlfn.XLOOKUP(tblBacklogCronograma[[#This Row],[Fecha Inicio]],tblFechasSprint[Fecha inicio],tblFechasSprint[Ref],"",0,1),"")</f>
        <v/>
      </c>
      <c r="AD22" s="10" t="str">
        <f>IF(AND(AD$3&gt;=tblBacklogCronograma[[#This Row],[Fecha Inicio]],AD$3&lt;=tblBacklogCronograma[[#This Row],[Fecha Fin]]),_xlfn.XLOOKUP(tblBacklogCronograma[[#This Row],[Fecha Inicio]],tblFechasSprint[Fecha inicio],tblFechasSprint[Ref],"",0,1),"")</f>
        <v/>
      </c>
      <c r="AE22" s="10" t="str">
        <f>IF(AND(AE$3&gt;=tblBacklogCronograma[[#This Row],[Fecha Inicio]],AE$3&lt;=tblBacklogCronograma[[#This Row],[Fecha Fin]]),_xlfn.XLOOKUP(tblBacklogCronograma[[#This Row],[Fecha Inicio]],tblFechasSprint[Fecha inicio],tblFechasSprint[Ref],"",0,1),"")</f>
        <v>Sp 4</v>
      </c>
      <c r="AF22" s="10" t="str">
        <f>IF(AND(AF$3&gt;=tblBacklogCronograma[[#This Row],[Fecha Inicio]],AF$3&lt;=tblBacklogCronograma[[#This Row],[Fecha Fin]]),_xlfn.XLOOKUP(tblBacklogCronograma[[#This Row],[Fecha Inicio]],tblFechasSprint[Fecha inicio],tblFechasSprint[Ref],"",0,1),"")</f>
        <v>Sp 4</v>
      </c>
      <c r="AG22" s="10" t="str">
        <f>IF(AND(AG$3&gt;=tblBacklogCronograma[[#This Row],[Fecha Inicio]],AG$3&lt;=tblBacklogCronograma[[#This Row],[Fecha Fin]]),_xlfn.XLOOKUP(tblBacklogCronograma[[#This Row],[Fecha Inicio]],tblFechasSprint[Fecha inicio],tblFechasSprint[Ref],"",0,1),"")</f>
        <v>Sp 4</v>
      </c>
      <c r="AH22" s="10"/>
      <c r="AI22" s="10"/>
      <c r="AJ22" s="10" t="str">
        <f>IF(AND(AJ$3&gt;=tblBacklogCronograma[[#This Row],[Fecha Inicio]],AJ$3&lt;=tblBacklogCronograma[[#This Row],[Fecha Fin]]),_xlfn.XLOOKUP(tblBacklogCronograma[[#This Row],[Fecha Inicio]],tblFechasSprint[Fecha inicio],tblFechasSprint[Ref],"",0,1),"")</f>
        <v>Sp 4</v>
      </c>
      <c r="AK22" s="10" t="str">
        <f>IF(AND(AK$3&gt;=tblBacklogCronograma[[#This Row],[Fecha Inicio]],AK$3&lt;=tblBacklogCronograma[[#This Row],[Fecha Fin]]),_xlfn.XLOOKUP(tblBacklogCronograma[[#This Row],[Fecha Inicio]],tblFechasSprint[Fecha inicio],tblFechasSprint[Ref],"",0,1),"")</f>
        <v>Sp 4</v>
      </c>
    </row>
    <row r="23" spans="1:37" ht="30" x14ac:dyDescent="0.25">
      <c r="A23" s="4" t="s">
        <v>4</v>
      </c>
      <c r="B23" s="2" t="s">
        <v>92</v>
      </c>
      <c r="C23" s="3">
        <v>4</v>
      </c>
      <c r="D23" s="3" t="s">
        <v>30</v>
      </c>
      <c r="E23" s="5" t="s">
        <v>65</v>
      </c>
      <c r="F23" s="3" t="s">
        <v>28</v>
      </c>
      <c r="G23" s="6">
        <f>VLOOKUP(tblBacklogCronograma[[#This Row],[Sprint]],tblFechasSprint[#All],2,0)</f>
        <v>44888</v>
      </c>
      <c r="H23" s="6">
        <f>VLOOKUP(tblBacklogCronograma[[#This Row],[Sprint]],tblFechasSprint[#All],3,0)</f>
        <v>44894</v>
      </c>
      <c r="I23" s="7"/>
      <c r="J23" s="10" t="str">
        <f>IF(AND(J$3&gt;=tblBacklogCronograma[[#This Row],[Fecha Inicio]],J$3&lt;=tblBacklogCronograma[[#This Row],[Fecha Fin]]),_xlfn.XLOOKUP(tblBacklogCronograma[[#This Row],[Fecha Inicio]],tblFechasSprint[Fecha inicio],tblFechasSprint[Ref],"",0,1),"")</f>
        <v/>
      </c>
      <c r="K23" s="10" t="str">
        <f>IF(AND(K$3&gt;=tblBacklogCronograma[[#This Row],[Fecha Inicio]],K$3&lt;=tblBacklogCronograma[[#This Row],[Fecha Fin]]),_xlfn.XLOOKUP(tblBacklogCronograma[[#This Row],[Fecha Inicio]],tblFechasSprint[Fecha inicio],tblFechasSprint[Ref],"",0,1),"")</f>
        <v/>
      </c>
      <c r="L23" s="10" t="str">
        <f>IF(AND(L$3&gt;=tblBacklogCronograma[[#This Row],[Fecha Inicio]],L$3&lt;=tblBacklogCronograma[[#This Row],[Fecha Fin]]),_xlfn.XLOOKUP(tblBacklogCronograma[[#This Row],[Fecha Inicio]],tblFechasSprint[Fecha inicio],tblFechasSprint[Ref],"",0,1),"")</f>
        <v/>
      </c>
      <c r="M23" s="10" t="str">
        <f>IF(AND(M$3&gt;=tblBacklogCronograma[[#This Row],[Fecha Inicio]],M$3&lt;=tblBacklogCronograma[[#This Row],[Fecha Fin]]),_xlfn.XLOOKUP(tblBacklogCronograma[[#This Row],[Fecha Inicio]],tblFechasSprint[Fecha inicio],tblFechasSprint[Ref],"",0,1),"")</f>
        <v/>
      </c>
      <c r="N23" s="10" t="str">
        <f>IF(AND(N$3&gt;=tblBacklogCronograma[[#This Row],[Fecha Inicio]],N$3&lt;=tblBacklogCronograma[[#This Row],[Fecha Fin]]),_xlfn.XLOOKUP(tblBacklogCronograma[[#This Row],[Fecha Inicio]],tblFechasSprint[Fecha inicio],tblFechasSprint[Ref],"",0,1),"")</f>
        <v/>
      </c>
      <c r="O23" s="10" t="str">
        <f>IF(AND(O$3&gt;=tblBacklogCronograma[[#This Row],[Fecha Inicio]],O$3&lt;=tblBacklogCronograma[[#This Row],[Fecha Fin]]),_xlfn.XLOOKUP(tblBacklogCronograma[[#This Row],[Fecha Inicio]],tblFechasSprint[Fecha inicio],tblFechasSprint[Ref],"",0,1),"")</f>
        <v/>
      </c>
      <c r="P23" s="10" t="str">
        <f>IF(AND(P$3&gt;=tblBacklogCronograma[[#This Row],[Fecha Inicio]],P$3&lt;=tblBacklogCronograma[[#This Row],[Fecha Fin]]),_xlfn.XLOOKUP(tblBacklogCronograma[[#This Row],[Fecha Inicio]],tblFechasSprint[Fecha inicio],tblFechasSprint[Ref],"",0,1),"")</f>
        <v/>
      </c>
      <c r="Q23" s="10" t="str">
        <f>IF(AND(Q$3&gt;=tblBacklogCronograma[[#This Row],[Fecha Inicio]],Q$3&lt;=tblBacklogCronograma[[#This Row],[Fecha Fin]]),_xlfn.XLOOKUP(tblBacklogCronograma[[#This Row],[Fecha Inicio]],tblFechasSprint[Fecha inicio],tblFechasSprint[Ref],"",0,1),"")</f>
        <v/>
      </c>
      <c r="R23" s="10" t="str">
        <f>IF(AND(R$3&gt;=tblBacklogCronograma[[#This Row],[Fecha Inicio]],R$3&lt;=tblBacklogCronograma[[#This Row],[Fecha Fin]]),_xlfn.XLOOKUP(tblBacklogCronograma[[#This Row],[Fecha Inicio]],tblFechasSprint[Fecha inicio],tblFechasSprint[Ref],"",0,1),"")</f>
        <v/>
      </c>
      <c r="S23" s="10" t="str">
        <f>IF(AND(S$3&gt;=tblBacklogCronograma[[#This Row],[Fecha Inicio]],S$3&lt;=tblBacklogCronograma[[#This Row],[Fecha Fin]]),_xlfn.XLOOKUP(tblBacklogCronograma[[#This Row],[Fecha Inicio]],tblFechasSprint[Fecha inicio],tblFechasSprint[Ref],"",0,1),"")</f>
        <v/>
      </c>
      <c r="T23" s="10" t="str">
        <f>IF(AND(T$3&gt;=tblBacklogCronograma[[#This Row],[Fecha Inicio]],T$3&lt;=tblBacklogCronograma[[#This Row],[Fecha Fin]]),_xlfn.XLOOKUP(tblBacklogCronograma[[#This Row],[Fecha Inicio]],tblFechasSprint[Fecha inicio],tblFechasSprint[Ref],"",0,1),"")</f>
        <v/>
      </c>
      <c r="U23" s="10" t="str">
        <f>IF(AND(U$3&gt;=tblBacklogCronograma[[#This Row],[Fecha Inicio]],U$3&lt;=tblBacklogCronograma[[#This Row],[Fecha Fin]]),_xlfn.XLOOKUP(tblBacklogCronograma[[#This Row],[Fecha Inicio]],tblFechasSprint[Fecha inicio],tblFechasSprint[Ref],"",0,1),"")</f>
        <v/>
      </c>
      <c r="V23" s="10" t="str">
        <f>IF(AND(V$3&gt;=tblBacklogCronograma[[#This Row],[Fecha Inicio]],V$3&lt;=tblBacklogCronograma[[#This Row],[Fecha Fin]]),_xlfn.XLOOKUP(tblBacklogCronograma[[#This Row],[Fecha Inicio]],tblFechasSprint[Fecha inicio],tblFechasSprint[Ref],"",0,1),"")</f>
        <v/>
      </c>
      <c r="W23" s="10" t="str">
        <f>IF(AND(W$3&gt;=tblBacklogCronograma[[#This Row],[Fecha Inicio]],W$3&lt;=tblBacklogCronograma[[#This Row],[Fecha Fin]]),_xlfn.XLOOKUP(tblBacklogCronograma[[#This Row],[Fecha Inicio]],tblFechasSprint[Fecha inicio],tblFechasSprint[Ref],"",0,1),"")</f>
        <v/>
      </c>
      <c r="X23" s="10" t="str">
        <f>IF(AND(X$3&gt;=tblBacklogCronograma[[#This Row],[Fecha Inicio]],X$3&lt;=tblBacklogCronograma[[#This Row],[Fecha Fin]]),_xlfn.XLOOKUP(tblBacklogCronograma[[#This Row],[Fecha Inicio]],tblFechasSprint[Fecha inicio],tblFechasSprint[Ref],"",0,1),"")</f>
        <v/>
      </c>
      <c r="Y23" s="10" t="str">
        <f>IF(AND(Y$3&gt;=tblBacklogCronograma[[#This Row],[Fecha Inicio]],Y$3&lt;=tblBacklogCronograma[[#This Row],[Fecha Fin]]),_xlfn.XLOOKUP(tblBacklogCronograma[[#This Row],[Fecha Inicio]],tblFechasSprint[Fecha inicio],tblFechasSprint[Ref],"",0,1),"")</f>
        <v/>
      </c>
      <c r="Z23" s="10" t="str">
        <f>IF(AND(Z$3&gt;=tblBacklogCronograma[[#This Row],[Fecha Inicio]],Z$3&lt;=tblBacklogCronograma[[#This Row],[Fecha Fin]]),_xlfn.XLOOKUP(tblBacklogCronograma[[#This Row],[Fecha Inicio]],tblFechasSprint[Fecha inicio],tblFechasSprint[Ref],"",0,1),"")</f>
        <v/>
      </c>
      <c r="AA23" s="10"/>
      <c r="AB23" s="10"/>
      <c r="AC23" s="10" t="str">
        <f>IF(AND(AC$3&gt;=tblBacklogCronograma[[#This Row],[Fecha Inicio]],AC$3&lt;=tblBacklogCronograma[[#This Row],[Fecha Fin]]),_xlfn.XLOOKUP(tblBacklogCronograma[[#This Row],[Fecha Inicio]],tblFechasSprint[Fecha inicio],tblFechasSprint[Ref],"",0,1),"")</f>
        <v/>
      </c>
      <c r="AD23" s="10" t="str">
        <f>IF(AND(AD$3&gt;=tblBacklogCronograma[[#This Row],[Fecha Inicio]],AD$3&lt;=tblBacklogCronograma[[#This Row],[Fecha Fin]]),_xlfn.XLOOKUP(tblBacklogCronograma[[#This Row],[Fecha Inicio]],tblFechasSprint[Fecha inicio],tblFechasSprint[Ref],"",0,1),"")</f>
        <v/>
      </c>
      <c r="AE23" s="10" t="str">
        <f>IF(AND(AE$3&gt;=tblBacklogCronograma[[#This Row],[Fecha Inicio]],AE$3&lt;=tblBacklogCronograma[[#This Row],[Fecha Fin]]),_xlfn.XLOOKUP(tblBacklogCronograma[[#This Row],[Fecha Inicio]],tblFechasSprint[Fecha inicio],tblFechasSprint[Ref],"",0,1),"")</f>
        <v>Sp 4</v>
      </c>
      <c r="AF23" s="10" t="str">
        <f>IF(AND(AF$3&gt;=tblBacklogCronograma[[#This Row],[Fecha Inicio]],AF$3&lt;=tblBacklogCronograma[[#This Row],[Fecha Fin]]),_xlfn.XLOOKUP(tblBacklogCronograma[[#This Row],[Fecha Inicio]],tblFechasSprint[Fecha inicio],tblFechasSprint[Ref],"",0,1),"")</f>
        <v>Sp 4</v>
      </c>
      <c r="AG23" s="10" t="str">
        <f>IF(AND(AG$3&gt;=tblBacklogCronograma[[#This Row],[Fecha Inicio]],AG$3&lt;=tblBacklogCronograma[[#This Row],[Fecha Fin]]),_xlfn.XLOOKUP(tblBacklogCronograma[[#This Row],[Fecha Inicio]],tblFechasSprint[Fecha inicio],tblFechasSprint[Ref],"",0,1),"")</f>
        <v>Sp 4</v>
      </c>
      <c r="AH23" s="10"/>
      <c r="AI23" s="10"/>
      <c r="AJ23" s="10" t="str">
        <f>IF(AND(AJ$3&gt;=tblBacklogCronograma[[#This Row],[Fecha Inicio]],AJ$3&lt;=tblBacklogCronograma[[#This Row],[Fecha Fin]]),_xlfn.XLOOKUP(tblBacklogCronograma[[#This Row],[Fecha Inicio]],tblFechasSprint[Fecha inicio],tblFechasSprint[Ref],"",0,1),"")</f>
        <v>Sp 4</v>
      </c>
      <c r="AK23" s="10" t="str">
        <f>IF(AND(AK$3&gt;=tblBacklogCronograma[[#This Row],[Fecha Inicio]],AK$3&lt;=tblBacklogCronograma[[#This Row],[Fecha Fin]]),_xlfn.XLOOKUP(tblBacklogCronograma[[#This Row],[Fecha Inicio]],tblFechasSprint[Fecha inicio],tblFechasSprint[Ref],"",0,1),"")</f>
        <v>Sp 4</v>
      </c>
    </row>
    <row r="24" spans="1:37" ht="30" x14ac:dyDescent="0.25">
      <c r="A24" s="4" t="s">
        <v>5</v>
      </c>
      <c r="B24" s="2" t="s">
        <v>6</v>
      </c>
      <c r="C24" s="3">
        <v>4</v>
      </c>
      <c r="D24" s="3" t="s">
        <v>30</v>
      </c>
      <c r="E24" s="5" t="s">
        <v>11</v>
      </c>
      <c r="F24" s="3" t="s">
        <v>28</v>
      </c>
      <c r="G24" s="6">
        <f>VLOOKUP(tblBacklogCronograma[[#This Row],[Sprint]],tblFechasSprint[#All],2,0)</f>
        <v>44888</v>
      </c>
      <c r="H24" s="6">
        <f>VLOOKUP(tblBacklogCronograma[[#This Row],[Sprint]],tblFechasSprint[#All],3,0)</f>
        <v>44894</v>
      </c>
      <c r="I24" s="7"/>
      <c r="J24" s="10" t="str">
        <f>IF(AND(J$3&gt;=tblBacklogCronograma[[#This Row],[Fecha Inicio]],J$3&lt;=tblBacklogCronograma[[#This Row],[Fecha Fin]]),_xlfn.XLOOKUP(tblBacklogCronograma[[#This Row],[Fecha Inicio]],tblFechasSprint[Fecha inicio],tblFechasSprint[Ref],"",0,1),"")</f>
        <v/>
      </c>
      <c r="K24" s="10" t="str">
        <f>IF(AND(K$3&gt;=tblBacklogCronograma[[#This Row],[Fecha Inicio]],K$3&lt;=tblBacklogCronograma[[#This Row],[Fecha Fin]]),_xlfn.XLOOKUP(tblBacklogCronograma[[#This Row],[Fecha Inicio]],tblFechasSprint[Fecha inicio],tblFechasSprint[Ref],"",0,1),"")</f>
        <v/>
      </c>
      <c r="L24" s="10" t="str">
        <f>IF(AND(L$3&gt;=tblBacklogCronograma[[#This Row],[Fecha Inicio]],L$3&lt;=tblBacklogCronograma[[#This Row],[Fecha Fin]]),_xlfn.XLOOKUP(tblBacklogCronograma[[#This Row],[Fecha Inicio]],tblFechasSprint[Fecha inicio],tblFechasSprint[Ref],"",0,1),"")</f>
        <v/>
      </c>
      <c r="M24" s="10" t="str">
        <f>IF(AND(M$3&gt;=tblBacklogCronograma[[#This Row],[Fecha Inicio]],M$3&lt;=tblBacklogCronograma[[#This Row],[Fecha Fin]]),_xlfn.XLOOKUP(tblBacklogCronograma[[#This Row],[Fecha Inicio]],tblFechasSprint[Fecha inicio],tblFechasSprint[Ref],"",0,1),"")</f>
        <v/>
      </c>
      <c r="N24" s="10" t="str">
        <f>IF(AND(N$3&gt;=tblBacklogCronograma[[#This Row],[Fecha Inicio]],N$3&lt;=tblBacklogCronograma[[#This Row],[Fecha Fin]]),_xlfn.XLOOKUP(tblBacklogCronograma[[#This Row],[Fecha Inicio]],tblFechasSprint[Fecha inicio],tblFechasSprint[Ref],"",0,1),"")</f>
        <v/>
      </c>
      <c r="O24" s="10" t="str">
        <f>IF(AND(O$3&gt;=tblBacklogCronograma[[#This Row],[Fecha Inicio]],O$3&lt;=tblBacklogCronograma[[#This Row],[Fecha Fin]]),_xlfn.XLOOKUP(tblBacklogCronograma[[#This Row],[Fecha Inicio]],tblFechasSprint[Fecha inicio],tblFechasSprint[Ref],"",0,1),"")</f>
        <v/>
      </c>
      <c r="P24" s="10" t="str">
        <f>IF(AND(P$3&gt;=tblBacklogCronograma[[#This Row],[Fecha Inicio]],P$3&lt;=tblBacklogCronograma[[#This Row],[Fecha Fin]]),_xlfn.XLOOKUP(tblBacklogCronograma[[#This Row],[Fecha Inicio]],tblFechasSprint[Fecha inicio],tblFechasSprint[Ref],"",0,1),"")</f>
        <v/>
      </c>
      <c r="Q24" s="10" t="str">
        <f>IF(AND(Q$3&gt;=tblBacklogCronograma[[#This Row],[Fecha Inicio]],Q$3&lt;=tblBacklogCronograma[[#This Row],[Fecha Fin]]),_xlfn.XLOOKUP(tblBacklogCronograma[[#This Row],[Fecha Inicio]],tblFechasSprint[Fecha inicio],tblFechasSprint[Ref],"",0,1),"")</f>
        <v/>
      </c>
      <c r="R24" s="10" t="str">
        <f>IF(AND(R$3&gt;=tblBacklogCronograma[[#This Row],[Fecha Inicio]],R$3&lt;=tblBacklogCronograma[[#This Row],[Fecha Fin]]),_xlfn.XLOOKUP(tblBacklogCronograma[[#This Row],[Fecha Inicio]],tblFechasSprint[Fecha inicio],tblFechasSprint[Ref],"",0,1),"")</f>
        <v/>
      </c>
      <c r="S24" s="10" t="str">
        <f>IF(AND(S$3&gt;=tblBacklogCronograma[[#This Row],[Fecha Inicio]],S$3&lt;=tblBacklogCronograma[[#This Row],[Fecha Fin]]),_xlfn.XLOOKUP(tblBacklogCronograma[[#This Row],[Fecha Inicio]],tblFechasSprint[Fecha inicio],tblFechasSprint[Ref],"",0,1),"")</f>
        <v/>
      </c>
      <c r="T24" s="10" t="str">
        <f>IF(AND(T$3&gt;=tblBacklogCronograma[[#This Row],[Fecha Inicio]],T$3&lt;=tblBacklogCronograma[[#This Row],[Fecha Fin]]),_xlfn.XLOOKUP(tblBacklogCronograma[[#This Row],[Fecha Inicio]],tblFechasSprint[Fecha inicio],tblFechasSprint[Ref],"",0,1),"")</f>
        <v/>
      </c>
      <c r="U24" s="10" t="str">
        <f>IF(AND(U$3&gt;=tblBacklogCronograma[[#This Row],[Fecha Inicio]],U$3&lt;=tblBacklogCronograma[[#This Row],[Fecha Fin]]),_xlfn.XLOOKUP(tblBacklogCronograma[[#This Row],[Fecha Inicio]],tblFechasSprint[Fecha inicio],tblFechasSprint[Ref],"",0,1),"")</f>
        <v/>
      </c>
      <c r="V24" s="10" t="str">
        <f>IF(AND(V$3&gt;=tblBacklogCronograma[[#This Row],[Fecha Inicio]],V$3&lt;=tblBacklogCronograma[[#This Row],[Fecha Fin]]),_xlfn.XLOOKUP(tblBacklogCronograma[[#This Row],[Fecha Inicio]],tblFechasSprint[Fecha inicio],tblFechasSprint[Ref],"",0,1),"")</f>
        <v/>
      </c>
      <c r="W24" s="10" t="str">
        <f>IF(AND(W$3&gt;=tblBacklogCronograma[[#This Row],[Fecha Inicio]],W$3&lt;=tblBacklogCronograma[[#This Row],[Fecha Fin]]),_xlfn.XLOOKUP(tblBacklogCronograma[[#This Row],[Fecha Inicio]],tblFechasSprint[Fecha inicio],tblFechasSprint[Ref],"",0,1),"")</f>
        <v/>
      </c>
      <c r="X24" s="10" t="str">
        <f>IF(AND(X$3&gt;=tblBacklogCronograma[[#This Row],[Fecha Inicio]],X$3&lt;=tblBacklogCronograma[[#This Row],[Fecha Fin]]),_xlfn.XLOOKUP(tblBacklogCronograma[[#This Row],[Fecha Inicio]],tblFechasSprint[Fecha inicio],tblFechasSprint[Ref],"",0,1),"")</f>
        <v/>
      </c>
      <c r="Y24" s="10" t="str">
        <f>IF(AND(Y$3&gt;=tblBacklogCronograma[[#This Row],[Fecha Inicio]],Y$3&lt;=tblBacklogCronograma[[#This Row],[Fecha Fin]]),_xlfn.XLOOKUP(tblBacklogCronograma[[#This Row],[Fecha Inicio]],tblFechasSprint[Fecha inicio],tblFechasSprint[Ref],"",0,1),"")</f>
        <v/>
      </c>
      <c r="Z24" s="10" t="str">
        <f>IF(AND(Z$3&gt;=tblBacklogCronograma[[#This Row],[Fecha Inicio]],Z$3&lt;=tblBacklogCronograma[[#This Row],[Fecha Fin]]),_xlfn.XLOOKUP(tblBacklogCronograma[[#This Row],[Fecha Inicio]],tblFechasSprint[Fecha inicio],tblFechasSprint[Ref],"",0,1),"")</f>
        <v/>
      </c>
      <c r="AA24" s="10" t="str">
        <f>IF(AND(AA$3&gt;=tblBacklogCronograma[[#This Row],[Fecha Inicio]],AA$3&lt;=tblBacklogCronograma[[#This Row],[Fecha Fin]]),_xlfn.XLOOKUP(tblBacklogCronograma[[#This Row],[Fecha Inicio]],tblFechasSprint[Fecha inicio],tblFechasSprint[Ref],"",0,1),"")</f>
        <v/>
      </c>
      <c r="AB24" s="10" t="str">
        <f>IF(AND(AB$3&gt;=tblBacklogCronograma[[#This Row],[Fecha Inicio]],AB$3&lt;=tblBacklogCronograma[[#This Row],[Fecha Fin]]),_xlfn.XLOOKUP(tblBacklogCronograma[[#This Row],[Fecha Inicio]],tblFechasSprint[Fecha inicio],tblFechasSprint[Ref],"",0,1),"")</f>
        <v/>
      </c>
      <c r="AC24" s="10" t="str">
        <f>IF(AND(AC$3&gt;=tblBacklogCronograma[[#This Row],[Fecha Inicio]],AC$3&lt;=tblBacklogCronograma[[#This Row],[Fecha Fin]]),_xlfn.XLOOKUP(tblBacklogCronograma[[#This Row],[Fecha Inicio]],tblFechasSprint[Fecha inicio],tblFechasSprint[Ref],"",0,1),"")</f>
        <v/>
      </c>
      <c r="AD24" s="10" t="str">
        <f>IF(AND(AD$3&gt;=tblBacklogCronograma[[#This Row],[Fecha Inicio]],AD$3&lt;=tblBacklogCronograma[[#This Row],[Fecha Fin]]),_xlfn.XLOOKUP(tblBacklogCronograma[[#This Row],[Fecha Inicio]],tblFechasSprint[Fecha inicio],tblFechasSprint[Ref],"",0,1),"")</f>
        <v/>
      </c>
      <c r="AE24" s="10" t="str">
        <f>IF(AND(AE$3&gt;=tblBacklogCronograma[[#This Row],[Fecha Inicio]],AE$3&lt;=tblBacklogCronograma[[#This Row],[Fecha Fin]]),_xlfn.XLOOKUP(tblBacklogCronograma[[#This Row],[Fecha Inicio]],tblFechasSprint[Fecha inicio],tblFechasSprint[Ref],"",0,1),"")</f>
        <v>Sp 4</v>
      </c>
      <c r="AF24" s="10" t="str">
        <f>IF(AND(AF$3&gt;=tblBacklogCronograma[[#This Row],[Fecha Inicio]],AF$3&lt;=tblBacklogCronograma[[#This Row],[Fecha Fin]]),_xlfn.XLOOKUP(tblBacklogCronograma[[#This Row],[Fecha Inicio]],tblFechasSprint[Fecha inicio],tblFechasSprint[Ref],"",0,1),"")</f>
        <v>Sp 4</v>
      </c>
      <c r="AG24" s="10" t="str">
        <f>IF(AND(AG$3&gt;=tblBacklogCronograma[[#This Row],[Fecha Inicio]],AG$3&lt;=tblBacklogCronograma[[#This Row],[Fecha Fin]]),_xlfn.XLOOKUP(tblBacklogCronograma[[#This Row],[Fecha Inicio]],tblFechasSprint[Fecha inicio],tblFechasSprint[Ref],"",0,1),"")</f>
        <v>Sp 4</v>
      </c>
      <c r="AH24" s="10"/>
      <c r="AI24" s="10"/>
      <c r="AJ24" s="10" t="s">
        <v>41</v>
      </c>
      <c r="AK24" s="10" t="str">
        <f>IF(AND(AK$3&gt;=tblBacklogCronograma[[#This Row],[Fecha Inicio]],AK$3&lt;=tblBacklogCronograma[[#This Row],[Fecha Fin]]),_xlfn.XLOOKUP(tblBacklogCronograma[[#This Row],[Fecha Inicio]],tblFechasSprint[Fecha inicio],tblFechasSprint[Ref],"",0,1),"")</f>
        <v>Sp 4</v>
      </c>
    </row>
    <row r="25" spans="1:37" ht="30" x14ac:dyDescent="0.25">
      <c r="A25" s="4" t="s">
        <v>76</v>
      </c>
      <c r="B25" s="2" t="s">
        <v>107</v>
      </c>
      <c r="C25" s="3">
        <v>4</v>
      </c>
      <c r="D25" s="3" t="s">
        <v>30</v>
      </c>
      <c r="E25" s="5" t="s">
        <v>70</v>
      </c>
      <c r="F25" s="3" t="s">
        <v>28</v>
      </c>
      <c r="G25" s="6">
        <f>VLOOKUP(tblBacklogCronograma[[#This Row],[Sprint]],tblFechasSprint[#All],2,0)</f>
        <v>44888</v>
      </c>
      <c r="H25" s="6">
        <f>VLOOKUP(tblBacklogCronograma[[#This Row],[Sprint]],tblFechasSprint[#All],3,0)</f>
        <v>44894</v>
      </c>
      <c r="I25" s="7"/>
      <c r="J25" s="10" t="str">
        <f>IF(AND(J$3&gt;=tblBacklogCronograma[[#This Row],[Fecha Inicio]],J$3&lt;=tblBacklogCronograma[[#This Row],[Fecha Fin]]),_xlfn.XLOOKUP(tblBacklogCronograma[[#This Row],[Fecha Inicio]],tblFechasSprint[Fecha inicio],tblFechasSprint[Ref],"",0,1),"")</f>
        <v/>
      </c>
      <c r="K25" s="10" t="str">
        <f>IF(AND(K$3&gt;=tblBacklogCronograma[[#This Row],[Fecha Inicio]],K$3&lt;=tblBacklogCronograma[[#This Row],[Fecha Fin]]),_xlfn.XLOOKUP(tblBacklogCronograma[[#This Row],[Fecha Inicio]],tblFechasSprint[Fecha inicio],tblFechasSprint[Ref],"",0,1),"")</f>
        <v/>
      </c>
      <c r="L25" s="10" t="str">
        <f>IF(AND(L$3&gt;=tblBacklogCronograma[[#This Row],[Fecha Inicio]],L$3&lt;=tblBacklogCronograma[[#This Row],[Fecha Fin]]),_xlfn.XLOOKUP(tblBacklogCronograma[[#This Row],[Fecha Inicio]],tblFechasSprint[Fecha inicio],tblFechasSprint[Ref],"",0,1),"")</f>
        <v/>
      </c>
      <c r="M25" s="10" t="str">
        <f>IF(AND(M$3&gt;=tblBacklogCronograma[[#This Row],[Fecha Inicio]],M$3&lt;=tblBacklogCronograma[[#This Row],[Fecha Fin]]),_xlfn.XLOOKUP(tblBacklogCronograma[[#This Row],[Fecha Inicio]],tblFechasSprint[Fecha inicio],tblFechasSprint[Ref],"",0,1),"")</f>
        <v/>
      </c>
      <c r="N25" s="10" t="str">
        <f>IF(AND(N$3&gt;=tblBacklogCronograma[[#This Row],[Fecha Inicio]],N$3&lt;=tblBacklogCronograma[[#This Row],[Fecha Fin]]),_xlfn.XLOOKUP(tblBacklogCronograma[[#This Row],[Fecha Inicio]],tblFechasSprint[Fecha inicio],tblFechasSprint[Ref],"",0,1),"")</f>
        <v/>
      </c>
      <c r="O25" s="10" t="str">
        <f>IF(AND(O$3&gt;=tblBacklogCronograma[[#This Row],[Fecha Inicio]],O$3&lt;=tblBacklogCronograma[[#This Row],[Fecha Fin]]),_xlfn.XLOOKUP(tblBacklogCronograma[[#This Row],[Fecha Inicio]],tblFechasSprint[Fecha inicio],tblFechasSprint[Ref],"",0,1),"")</f>
        <v/>
      </c>
      <c r="P25" s="10" t="str">
        <f>IF(AND(P$3&gt;=tblBacklogCronograma[[#This Row],[Fecha Inicio]],P$3&lt;=tblBacklogCronograma[[#This Row],[Fecha Fin]]),_xlfn.XLOOKUP(tblBacklogCronograma[[#This Row],[Fecha Inicio]],tblFechasSprint[Fecha inicio],tblFechasSprint[Ref],"",0,1),"")</f>
        <v/>
      </c>
      <c r="Q25" s="10" t="str">
        <f>IF(AND(Q$3&gt;=tblBacklogCronograma[[#This Row],[Fecha Inicio]],Q$3&lt;=tblBacklogCronograma[[#This Row],[Fecha Fin]]),_xlfn.XLOOKUP(tblBacklogCronograma[[#This Row],[Fecha Inicio]],tblFechasSprint[Fecha inicio],tblFechasSprint[Ref],"",0,1),"")</f>
        <v/>
      </c>
      <c r="R25" s="10" t="str">
        <f>IF(AND(R$3&gt;=tblBacklogCronograma[[#This Row],[Fecha Inicio]],R$3&lt;=tblBacklogCronograma[[#This Row],[Fecha Fin]]),_xlfn.XLOOKUP(tblBacklogCronograma[[#This Row],[Fecha Inicio]],tblFechasSprint[Fecha inicio],tblFechasSprint[Ref],"",0,1),"")</f>
        <v/>
      </c>
      <c r="S25" s="10" t="str">
        <f>IF(AND(S$3&gt;=tblBacklogCronograma[[#This Row],[Fecha Inicio]],S$3&lt;=tblBacklogCronograma[[#This Row],[Fecha Fin]]),_xlfn.XLOOKUP(tblBacklogCronograma[[#This Row],[Fecha Inicio]],tblFechasSprint[Fecha inicio],tblFechasSprint[Ref],"",0,1),"")</f>
        <v/>
      </c>
      <c r="T25" s="10" t="str">
        <f>IF(AND(T$3&gt;=tblBacklogCronograma[[#This Row],[Fecha Inicio]],T$3&lt;=tblBacklogCronograma[[#This Row],[Fecha Fin]]),_xlfn.XLOOKUP(tblBacklogCronograma[[#This Row],[Fecha Inicio]],tblFechasSprint[Fecha inicio],tblFechasSprint[Ref],"",0,1),"")</f>
        <v/>
      </c>
      <c r="U25" s="10" t="str">
        <f>IF(AND(U$3&gt;=tblBacklogCronograma[[#This Row],[Fecha Inicio]],U$3&lt;=tblBacklogCronograma[[#This Row],[Fecha Fin]]),_xlfn.XLOOKUP(tblBacklogCronograma[[#This Row],[Fecha Inicio]],tblFechasSprint[Fecha inicio],tblFechasSprint[Ref],"",0,1),"")</f>
        <v/>
      </c>
      <c r="V25" s="10" t="str">
        <f>IF(AND(V$3&gt;=tblBacklogCronograma[[#This Row],[Fecha Inicio]],V$3&lt;=tblBacklogCronograma[[#This Row],[Fecha Fin]]),_xlfn.XLOOKUP(tblBacklogCronograma[[#This Row],[Fecha Inicio]],tblFechasSprint[Fecha inicio],tblFechasSprint[Ref],"",0,1),"")</f>
        <v/>
      </c>
      <c r="W25" s="10" t="str">
        <f>IF(AND(W$3&gt;=tblBacklogCronograma[[#This Row],[Fecha Inicio]],W$3&lt;=tblBacklogCronograma[[#This Row],[Fecha Fin]]),_xlfn.XLOOKUP(tblBacklogCronograma[[#This Row],[Fecha Inicio]],tblFechasSprint[Fecha inicio],tblFechasSprint[Ref],"",0,1),"")</f>
        <v/>
      </c>
      <c r="X25" s="10" t="str">
        <f>IF(AND(X$3&gt;=tblBacklogCronograma[[#This Row],[Fecha Inicio]],X$3&lt;=tblBacklogCronograma[[#This Row],[Fecha Fin]]),_xlfn.XLOOKUP(tblBacklogCronograma[[#This Row],[Fecha Inicio]],tblFechasSprint[Fecha inicio],tblFechasSprint[Ref],"",0,1),"")</f>
        <v/>
      </c>
      <c r="Y25" s="10" t="str">
        <f>IF(AND(Y$3&gt;=tblBacklogCronograma[[#This Row],[Fecha Inicio]],Y$3&lt;=tblBacklogCronograma[[#This Row],[Fecha Fin]]),_xlfn.XLOOKUP(tblBacklogCronograma[[#This Row],[Fecha Inicio]],tblFechasSprint[Fecha inicio],tblFechasSprint[Ref],"",0,1),"")</f>
        <v/>
      </c>
      <c r="Z25" s="10" t="str">
        <f>IF(AND(Z$3&gt;=tblBacklogCronograma[[#This Row],[Fecha Inicio]],Z$3&lt;=tblBacklogCronograma[[#This Row],[Fecha Fin]]),_xlfn.XLOOKUP(tblBacklogCronograma[[#This Row],[Fecha Inicio]],tblFechasSprint[Fecha inicio],tblFechasSprint[Ref],"",0,1),"")</f>
        <v/>
      </c>
      <c r="AA25" s="10" t="str">
        <f>IF(AND(AA$3&gt;=tblBacklogCronograma[[#This Row],[Fecha Inicio]],AA$3&lt;=tblBacklogCronograma[[#This Row],[Fecha Fin]]),_xlfn.XLOOKUP(tblBacklogCronograma[[#This Row],[Fecha Inicio]],tblFechasSprint[Fecha inicio],tblFechasSprint[Ref],"",0,1),"")</f>
        <v/>
      </c>
      <c r="AB25" s="10" t="str">
        <f>IF(AND(AB$3&gt;=tblBacklogCronograma[[#This Row],[Fecha Inicio]],AB$3&lt;=tblBacklogCronograma[[#This Row],[Fecha Fin]]),_xlfn.XLOOKUP(tblBacklogCronograma[[#This Row],[Fecha Inicio]],tblFechasSprint[Fecha inicio],tblFechasSprint[Ref],"",0,1),"")</f>
        <v/>
      </c>
      <c r="AC25" s="10" t="str">
        <f>IF(AND(AC$3&gt;=tblBacklogCronograma[[#This Row],[Fecha Inicio]],AC$3&lt;=tblBacklogCronograma[[#This Row],[Fecha Fin]]),_xlfn.XLOOKUP(tblBacklogCronograma[[#This Row],[Fecha Inicio]],tblFechasSprint[Fecha inicio],tblFechasSprint[Ref],"",0,1),"")</f>
        <v/>
      </c>
      <c r="AD25" s="10" t="str">
        <f>IF(AND(AD$3&gt;=tblBacklogCronograma[[#This Row],[Fecha Inicio]],AD$3&lt;=tblBacklogCronograma[[#This Row],[Fecha Fin]]),_xlfn.XLOOKUP(tblBacklogCronograma[[#This Row],[Fecha Inicio]],tblFechasSprint[Fecha inicio],tblFechasSprint[Ref],"",0,1),"")</f>
        <v/>
      </c>
      <c r="AE25" s="10" t="str">
        <f>IF(AND(AE$3&gt;=tblBacklogCronograma[[#This Row],[Fecha Inicio]],AE$3&lt;=tblBacklogCronograma[[#This Row],[Fecha Fin]]),_xlfn.XLOOKUP(tblBacklogCronograma[[#This Row],[Fecha Inicio]],tblFechasSprint[Fecha inicio],tblFechasSprint[Ref],"",0,1),"")</f>
        <v>Sp 4</v>
      </c>
      <c r="AF25" s="10" t="str">
        <f>IF(AND(AF$3&gt;=tblBacklogCronograma[[#This Row],[Fecha Inicio]],AF$3&lt;=tblBacklogCronograma[[#This Row],[Fecha Fin]]),_xlfn.XLOOKUP(tblBacklogCronograma[[#This Row],[Fecha Inicio]],tblFechasSprint[Fecha inicio],tblFechasSprint[Ref],"",0,1),"")</f>
        <v>Sp 4</v>
      </c>
      <c r="AG25" s="10" t="str">
        <f>IF(AND(AG$3&gt;=tblBacklogCronograma[[#This Row],[Fecha Inicio]],AG$3&lt;=tblBacklogCronograma[[#This Row],[Fecha Fin]]),_xlfn.XLOOKUP(tblBacklogCronograma[[#This Row],[Fecha Inicio]],tblFechasSprint[Fecha inicio],tblFechasSprint[Ref],"",0,1),"")</f>
        <v>Sp 4</v>
      </c>
      <c r="AH25" s="10"/>
      <c r="AI25" s="10"/>
      <c r="AJ25" s="10" t="s">
        <v>41</v>
      </c>
      <c r="AK25" s="10" t="str">
        <f>IF(AND(AK$3&gt;=tblBacklogCronograma[[#This Row],[Fecha Inicio]],AK$3&lt;=tblBacklogCronograma[[#This Row],[Fecha Fin]]),_xlfn.XLOOKUP(tblBacklogCronograma[[#This Row],[Fecha Inicio]],tblFechasSprint[Fecha inicio],tblFechasSprint[Ref],"",0,1),"")</f>
        <v>Sp 4</v>
      </c>
    </row>
  </sheetData>
  <conditionalFormatting sqref="J4:AK25">
    <cfRule type="expression" dxfId="24" priority="1">
      <formula>OR(J$2="sáb",J$2="dom",)</formula>
    </cfRule>
    <cfRule type="expression" dxfId="23" priority="2">
      <formula>AND(J$3&gt;=$G4,J$3&lt;=$H4)</formula>
    </cfRule>
  </conditionalFormatting>
  <conditionalFormatting sqref="I4:I25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{9F131803-34B8-4651-9CCC-C337A3106E6A}</x14:id>
        </ext>
      </extLst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131803-34B8-4651-9CCC-C337A3106E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I4:I25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5AFA57D-1881-41F7-BBC0-7FD31F2092AB}">
          <x14:formula1>
            <xm:f>Roles!$B$2:$B$8</xm:f>
          </x14:formula1>
          <xm:sqref>E4:E25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9BB77-AC89-4980-AF6F-3974995E7B87}">
  <dimension ref="A1:B10"/>
  <sheetViews>
    <sheetView workbookViewId="0">
      <selection activeCell="A2" sqref="A2"/>
    </sheetView>
  </sheetViews>
  <sheetFormatPr baseColWidth="10" defaultRowHeight="15" x14ac:dyDescent="0.25"/>
  <cols>
    <col min="1" max="1" width="15.5703125" bestFit="1" customWidth="1"/>
    <col min="2" max="2" width="83.42578125" bestFit="1" customWidth="1"/>
  </cols>
  <sheetData>
    <row r="1" spans="1:2" x14ac:dyDescent="0.25">
      <c r="A1" s="3" t="s">
        <v>42</v>
      </c>
      <c r="B1" s="3" t="s">
        <v>3</v>
      </c>
    </row>
    <row r="2" spans="1:2" x14ac:dyDescent="0.25">
      <c r="A2" s="11" t="s">
        <v>7</v>
      </c>
      <c r="B2" s="2" t="s">
        <v>43</v>
      </c>
    </row>
    <row r="3" spans="1:2" ht="30" x14ac:dyDescent="0.25">
      <c r="A3" s="11" t="s">
        <v>44</v>
      </c>
      <c r="B3" s="2" t="s">
        <v>45</v>
      </c>
    </row>
    <row r="4" spans="1:2" ht="30" x14ac:dyDescent="0.25">
      <c r="A4" s="11" t="s">
        <v>46</v>
      </c>
      <c r="B4" s="2" t="s">
        <v>47</v>
      </c>
    </row>
    <row r="5" spans="1:2" ht="45" x14ac:dyDescent="0.25">
      <c r="A5" s="11" t="s">
        <v>48</v>
      </c>
      <c r="B5" s="2" t="s">
        <v>49</v>
      </c>
    </row>
    <row r="6" spans="1:2" x14ac:dyDescent="0.25">
      <c r="A6" s="11" t="s">
        <v>50</v>
      </c>
      <c r="B6" s="2" t="s">
        <v>51</v>
      </c>
    </row>
    <row r="7" spans="1:2" ht="30" x14ac:dyDescent="0.25">
      <c r="A7" s="11" t="s">
        <v>52</v>
      </c>
      <c r="B7" s="2" t="s">
        <v>53</v>
      </c>
    </row>
    <row r="8" spans="1:2" ht="30" x14ac:dyDescent="0.25">
      <c r="A8" s="11" t="s">
        <v>54</v>
      </c>
      <c r="B8" s="2" t="s">
        <v>55</v>
      </c>
    </row>
    <row r="9" spans="1:2" ht="30" x14ac:dyDescent="0.25">
      <c r="A9" s="11" t="s">
        <v>56</v>
      </c>
      <c r="B9" s="2" t="s">
        <v>57</v>
      </c>
    </row>
    <row r="10" spans="1:2" ht="30" x14ac:dyDescent="0.25">
      <c r="A10" s="11" t="s">
        <v>58</v>
      </c>
      <c r="B10" s="2" t="s">
        <v>59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Bakclog</vt:lpstr>
      <vt:lpstr>Roles</vt:lpstr>
      <vt:lpstr>Fechas</vt:lpstr>
      <vt:lpstr>Cronograma</vt:lpstr>
      <vt:lpstr>Clases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Alejo</dc:creator>
  <cp:lastModifiedBy>Alejo</cp:lastModifiedBy>
  <dcterms:created xsi:type="dcterms:W3CDTF">2022-09-10T01:23:25Z</dcterms:created>
  <dcterms:modified xsi:type="dcterms:W3CDTF">2022-11-09T04:41:40Z</dcterms:modified>
</cp:coreProperties>
</file>