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</sheets>
  <definedNames/>
  <calcPr/>
  <extLst>
    <ext uri="GoogleSheetsCustomDataVersion1">
      <go:sheetsCustomData xmlns:go="http://customooxmlschemas.google.com/" r:id="rId6" roundtripDataSignature="AMtx7mgsDDVctQqjkFgyQHfg04JBUD7P+Q=="/>
    </ext>
  </extLst>
</workbook>
</file>

<file path=xl/sharedStrings.xml><?xml version="1.0" encoding="utf-8"?>
<sst xmlns="http://schemas.openxmlformats.org/spreadsheetml/2006/main" count="90" uniqueCount="49">
  <si>
    <t>a)</t>
  </si>
  <si>
    <t>Input</t>
  </si>
  <si>
    <t>Layer1</t>
  </si>
  <si>
    <t>Layer2</t>
  </si>
  <si>
    <t>Layer3</t>
  </si>
  <si>
    <t>Output</t>
  </si>
  <si>
    <t>Totals</t>
  </si>
  <si>
    <t>Nodes</t>
  </si>
  <si>
    <t>Weights</t>
  </si>
  <si>
    <t>Bias</t>
  </si>
  <si>
    <t>Parameters</t>
  </si>
  <si>
    <t>b)</t>
  </si>
  <si>
    <t>x</t>
  </si>
  <si>
    <t>W</t>
  </si>
  <si>
    <t>Wx</t>
  </si>
  <si>
    <t>b</t>
  </si>
  <si>
    <t>Wx+b</t>
  </si>
  <si>
    <t>sigmoid</t>
  </si>
  <si>
    <t>c)</t>
  </si>
  <si>
    <t>o</t>
  </si>
  <si>
    <t>e^(o)</t>
  </si>
  <si>
    <t>Sum(e^(o))</t>
  </si>
  <si>
    <t>Softmax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</si>
  <si>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</si>
  <si>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</si>
  <si>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</si>
  <si>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</si>
  <si>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</si>
  <si>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</si>
  <si>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</si>
  <si>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</si>
  <si>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</si>
  <si>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X</t>
  </si>
  <si>
    <t>Y</t>
  </si>
  <si>
    <t>Total</t>
  </si>
  <si>
    <t>d)</t>
  </si>
  <si>
    <t>The class assgined is:</t>
  </si>
  <si>
    <t>Max of softmax:</t>
  </si>
  <si>
    <t>e)</t>
  </si>
  <si>
    <t>softmax</t>
  </si>
  <si>
    <t>ln(A)</t>
  </si>
  <si>
    <t>Entropy loss</t>
  </si>
  <si>
    <t>Given Nodes</t>
  </si>
  <si>
    <t>Nodes filter 8x8</t>
  </si>
  <si>
    <t>Nodes filter 4x4</t>
  </si>
  <si>
    <t>Weights Filter 8x8</t>
  </si>
  <si>
    <t>Weights Filter 4x4</t>
  </si>
  <si>
    <t>Bias 8x8</t>
  </si>
  <si>
    <t>Bias 4x4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</si>
</sst>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color theme="1"/>
      <name val="Calibri"/>
    </font>
    <font>
      <b/>
      <sz val="11.0"/>
      <color rgb="FF0070C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70C0"/>
      <name val="Calibri"/>
    </font>
    <font>
      <b/>
      <sz val="11.0"/>
      <color theme="1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right"/>
    </xf>
    <xf borderId="0" fillId="0" fontId="5" numFmtId="0" xfId="0" applyFont="1"/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16</xdr:row>
      <xdr:rowOff>66675</xdr:rowOff>
    </xdr:from>
    <xdr:ext cx="2133600" cy="4667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285750</xdr:colOff>
      <xdr:row>29</xdr:row>
      <xdr:rowOff>95250</xdr:rowOff>
    </xdr:from>
    <xdr:ext cx="3095625" cy="8191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5"/>
    <col customWidth="1" min="2" max="3" width="7.63"/>
    <col customWidth="1" min="4" max="5" width="9.25"/>
    <col customWidth="1" min="6" max="26" width="7.63"/>
  </cols>
  <sheetData>
    <row r="1" ht="14.25" customHeight="1">
      <c r="A1" s="1" t="s">
        <v>0</v>
      </c>
    </row>
    <row r="2" ht="14.25" customHeight="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ht="14.25" customHeight="1">
      <c r="A3" s="1" t="s">
        <v>7</v>
      </c>
      <c r="B3" s="1">
        <v>10.0</v>
      </c>
      <c r="C3" s="1">
        <v>50.0</v>
      </c>
      <c r="D3" s="1">
        <v>40.0</v>
      </c>
      <c r="E3" s="1">
        <v>30.0</v>
      </c>
      <c r="F3" s="1">
        <v>12.0</v>
      </c>
    </row>
    <row r="4" ht="14.25" customHeight="1">
      <c r="A4" s="1" t="s">
        <v>8</v>
      </c>
      <c r="C4" s="1">
        <f t="shared" ref="C4:F4" si="1">C3*B3</f>
        <v>500</v>
      </c>
      <c r="D4" s="1">
        <f t="shared" si="1"/>
        <v>2000</v>
      </c>
      <c r="E4" s="1">
        <f t="shared" si="1"/>
        <v>1200</v>
      </c>
      <c r="F4" s="1">
        <f t="shared" si="1"/>
        <v>360</v>
      </c>
      <c r="G4" s="1">
        <f t="shared" ref="G4:G6" si="3">SUM(C4:F4)</f>
        <v>4060</v>
      </c>
    </row>
    <row r="5" ht="14.25" customHeight="1">
      <c r="A5" s="1" t="s">
        <v>9</v>
      </c>
      <c r="C5" s="1">
        <f t="shared" ref="C5:F5" si="2">C3</f>
        <v>50</v>
      </c>
      <c r="D5" s="1">
        <f t="shared" si="2"/>
        <v>40</v>
      </c>
      <c r="E5" s="1">
        <f t="shared" si="2"/>
        <v>30</v>
      </c>
      <c r="F5" s="1">
        <f t="shared" si="2"/>
        <v>12</v>
      </c>
      <c r="G5" s="1">
        <f t="shared" si="3"/>
        <v>132</v>
      </c>
    </row>
    <row r="6" ht="14.25" customHeight="1">
      <c r="A6" s="1" t="s">
        <v>10</v>
      </c>
      <c r="C6" s="1">
        <f t="shared" ref="C6:F6" si="4">SUM(C4:C5)</f>
        <v>550</v>
      </c>
      <c r="D6" s="1">
        <f t="shared" si="4"/>
        <v>2040</v>
      </c>
      <c r="E6" s="1">
        <f t="shared" si="4"/>
        <v>1230</v>
      </c>
      <c r="F6" s="1">
        <f t="shared" si="4"/>
        <v>372</v>
      </c>
      <c r="G6" s="2">
        <f t="shared" si="3"/>
        <v>4192</v>
      </c>
    </row>
    <row r="7" ht="14.25" customHeight="1"/>
    <row r="8" ht="14.25" customHeight="1">
      <c r="A8" s="1" t="s">
        <v>11</v>
      </c>
    </row>
    <row r="9" ht="14.25" customHeight="1">
      <c r="B9" s="3" t="s">
        <v>12</v>
      </c>
      <c r="C9" s="3" t="s">
        <v>13</v>
      </c>
      <c r="D9" s="3" t="s">
        <v>14</v>
      </c>
      <c r="E9" s="3" t="s">
        <v>15</v>
      </c>
      <c r="F9" s="3" t="s">
        <v>16</v>
      </c>
      <c r="G9" s="3" t="s">
        <v>17</v>
      </c>
      <c r="H9" s="3"/>
    </row>
    <row r="10" ht="14.25" customHeight="1">
      <c r="A10" s="1">
        <v>1.0</v>
      </c>
      <c r="B10" s="1">
        <v>0.266074</v>
      </c>
      <c r="C10" s="1">
        <v>0.040065</v>
      </c>
      <c r="D10" s="1">
        <f>SUMPRODUCT(B10:B19,C10:C19)</f>
        <v>0.7705893718</v>
      </c>
      <c r="E10" s="1">
        <v>0.031945</v>
      </c>
      <c r="F10" s="1">
        <f>D10+E10</f>
        <v>0.8025343718</v>
      </c>
      <c r="G10" s="2">
        <f>EXP(F10)/(1+EXP(F10))</f>
        <v>0.6905163467</v>
      </c>
    </row>
    <row r="11" ht="14.25" customHeight="1">
      <c r="A11" s="1">
        <v>2.0</v>
      </c>
      <c r="B11" s="1">
        <v>-0.16562</v>
      </c>
      <c r="C11" s="1">
        <v>0.246356</v>
      </c>
    </row>
    <row r="12" ht="14.25" customHeight="1">
      <c r="A12" s="1">
        <v>3.0</v>
      </c>
      <c r="B12" s="1">
        <v>0.32098</v>
      </c>
      <c r="C12" s="1">
        <v>0.234578</v>
      </c>
    </row>
    <row r="13" ht="14.25" customHeight="1">
      <c r="A13" s="1">
        <v>4.0</v>
      </c>
      <c r="B13" s="1">
        <v>0.483299</v>
      </c>
      <c r="C13" s="1">
        <v>0.172821</v>
      </c>
    </row>
    <row r="14" ht="14.25" customHeight="1">
      <c r="A14" s="1">
        <v>5.0</v>
      </c>
      <c r="B14" s="1">
        <v>0.17234</v>
      </c>
      <c r="C14" s="1">
        <v>0.449315</v>
      </c>
    </row>
    <row r="15" ht="14.25" customHeight="1">
      <c r="A15" s="1">
        <v>6.0</v>
      </c>
      <c r="B15" s="1">
        <v>0.273364</v>
      </c>
      <c r="C15" s="1">
        <v>0.875052</v>
      </c>
    </row>
    <row r="16" ht="14.25" customHeight="1">
      <c r="A16" s="1">
        <v>7.0</v>
      </c>
      <c r="B16" s="1">
        <v>0.371178</v>
      </c>
      <c r="C16" s="1">
        <v>0.321868</v>
      </c>
    </row>
    <row r="17" ht="14.25" customHeight="1">
      <c r="A17" s="1">
        <v>8.0</v>
      </c>
      <c r="B17" s="1">
        <v>0.929823</v>
      </c>
      <c r="C17" s="1">
        <v>0.141179</v>
      </c>
    </row>
    <row r="18" ht="14.25" customHeight="1">
      <c r="A18" s="1">
        <v>9.0</v>
      </c>
      <c r="B18" s="1">
        <v>0.251173</v>
      </c>
      <c r="C18" s="1">
        <v>0.128957</v>
      </c>
    </row>
    <row r="19" ht="14.25" customHeight="1">
      <c r="A19" s="1">
        <v>10.0</v>
      </c>
      <c r="B19" s="1">
        <v>0.159345</v>
      </c>
      <c r="C19" s="1">
        <v>0.264436</v>
      </c>
    </row>
    <row r="20" ht="14.25" customHeight="1"/>
    <row r="21" ht="14.25" customHeight="1">
      <c r="A21" s="1" t="s">
        <v>18</v>
      </c>
    </row>
    <row r="22" ht="14.25" customHeight="1">
      <c r="B22" s="3" t="s">
        <v>19</v>
      </c>
      <c r="C22" s="3" t="s">
        <v>20</v>
      </c>
      <c r="D22" s="3" t="s">
        <v>21</v>
      </c>
      <c r="E22" s="3" t="s">
        <v>22</v>
      </c>
    </row>
    <row r="23" ht="14.25" customHeight="1">
      <c r="A23" s="4" t="s">
        <v>23</v>
      </c>
      <c r="B23" s="1">
        <v>1.197033</v>
      </c>
      <c r="C23" s="1">
        <f t="shared" ref="C23:C34" si="5">EXP(B23)</f>
        <v>3.310280735</v>
      </c>
      <c r="D23" s="1">
        <f>SUM(C23:C34)</f>
        <v>56.42795846</v>
      </c>
      <c r="E23" s="5">
        <f t="shared" ref="E23:E34" si="6">C23/$D$23</f>
        <v>0.05866384015</v>
      </c>
    </row>
    <row r="24" ht="14.25" customHeight="1">
      <c r="A24" s="4" t="s">
        <v>24</v>
      </c>
      <c r="B24" s="1">
        <v>1.79776</v>
      </c>
      <c r="C24" s="1">
        <f t="shared" si="5"/>
        <v>6.03611142</v>
      </c>
      <c r="E24" s="5">
        <f t="shared" si="6"/>
        <v>0.1069702251</v>
      </c>
    </row>
    <row r="25" ht="14.25" customHeight="1">
      <c r="A25" s="4" t="s">
        <v>25</v>
      </c>
      <c r="B25" s="1">
        <v>1.952738</v>
      </c>
      <c r="C25" s="1">
        <f t="shared" si="5"/>
        <v>7.047958497</v>
      </c>
      <c r="E25" s="5">
        <f t="shared" si="6"/>
        <v>0.1249018871</v>
      </c>
    </row>
    <row r="26" ht="14.25" customHeight="1">
      <c r="A26" s="4" t="s">
        <v>26</v>
      </c>
      <c r="B26" s="1">
        <v>1.23094</v>
      </c>
      <c r="C26" s="1">
        <f t="shared" si="5"/>
        <v>3.424447004</v>
      </c>
      <c r="E26" s="5">
        <f t="shared" si="6"/>
        <v>0.06068706183</v>
      </c>
    </row>
    <row r="27" ht="14.25" customHeight="1">
      <c r="A27" s="4" t="s">
        <v>27</v>
      </c>
      <c r="B27" s="1">
        <v>1.065328</v>
      </c>
      <c r="C27" s="1">
        <f t="shared" si="5"/>
        <v>2.901790615</v>
      </c>
      <c r="E27" s="5">
        <f t="shared" si="6"/>
        <v>0.0514246961</v>
      </c>
    </row>
    <row r="28" ht="14.25" customHeight="1">
      <c r="A28" s="4" t="s">
        <v>28</v>
      </c>
      <c r="B28" s="1">
        <v>0.41491</v>
      </c>
      <c r="C28" s="1">
        <f t="shared" si="5"/>
        <v>1.514234453</v>
      </c>
      <c r="E28" s="5">
        <f t="shared" si="6"/>
        <v>0.02683482612</v>
      </c>
    </row>
    <row r="29" ht="14.25" customHeight="1">
      <c r="A29" s="4" t="s">
        <v>29</v>
      </c>
      <c r="B29" s="1">
        <v>1.212204</v>
      </c>
      <c r="C29" s="1">
        <f t="shared" si="5"/>
        <v>3.360883884</v>
      </c>
      <c r="E29" s="5">
        <f t="shared" si="6"/>
        <v>0.05956061455</v>
      </c>
    </row>
    <row r="30" ht="14.25" customHeight="1">
      <c r="A30" s="4" t="s">
        <v>30</v>
      </c>
      <c r="B30" s="1">
        <v>1.86248</v>
      </c>
      <c r="C30" s="1">
        <f t="shared" si="5"/>
        <v>6.439687409</v>
      </c>
      <c r="E30" s="5">
        <f t="shared" si="6"/>
        <v>0.1141222824</v>
      </c>
    </row>
    <row r="31" ht="14.25" customHeight="1">
      <c r="A31" s="4" t="s">
        <v>31</v>
      </c>
      <c r="B31" s="1">
        <v>1.74077</v>
      </c>
      <c r="C31" s="1">
        <f t="shared" si="5"/>
        <v>5.701732067</v>
      </c>
      <c r="E31" s="5">
        <f t="shared" si="6"/>
        <v>0.1010444507</v>
      </c>
    </row>
    <row r="32" ht="14.25" customHeight="1">
      <c r="A32" s="4" t="s">
        <v>13</v>
      </c>
      <c r="B32" s="1">
        <v>1.484271</v>
      </c>
      <c r="C32" s="1">
        <f t="shared" si="5"/>
        <v>4.411748076</v>
      </c>
      <c r="E32" s="5">
        <f t="shared" si="6"/>
        <v>0.07818372658</v>
      </c>
    </row>
    <row r="33" ht="14.25" customHeight="1">
      <c r="A33" s="4" t="s">
        <v>32</v>
      </c>
      <c r="B33" s="1">
        <v>1.950335</v>
      </c>
      <c r="C33" s="1">
        <f t="shared" si="5"/>
        <v>7.031042585</v>
      </c>
      <c r="E33" s="5">
        <f t="shared" si="6"/>
        <v>0.1246021082</v>
      </c>
    </row>
    <row r="34" ht="14.25" customHeight="1">
      <c r="A34" s="4" t="s">
        <v>33</v>
      </c>
      <c r="B34" s="1">
        <v>1.657855</v>
      </c>
      <c r="C34" s="1">
        <f t="shared" si="5"/>
        <v>5.248041713</v>
      </c>
      <c r="E34" s="5">
        <f t="shared" si="6"/>
        <v>0.09300428115</v>
      </c>
    </row>
    <row r="35" ht="14.25" customHeight="1">
      <c r="A35" s="1" t="s">
        <v>34</v>
      </c>
      <c r="E35" s="1">
        <f>SUM(E23:E34)</f>
        <v>1</v>
      </c>
    </row>
    <row r="36" ht="14.25" customHeight="1"/>
    <row r="37" ht="14.25" customHeight="1">
      <c r="A37" s="1" t="s">
        <v>35</v>
      </c>
    </row>
    <row r="38" ht="14.25" customHeight="1">
      <c r="A38" s="1" t="s">
        <v>36</v>
      </c>
      <c r="C38" s="5" t="s">
        <v>25</v>
      </c>
      <c r="D38" s="1" t="s">
        <v>37</v>
      </c>
      <c r="F38" s="5">
        <f>MAX(E23:E34)</f>
        <v>0.1249018871</v>
      </c>
    </row>
    <row r="39" ht="14.25" customHeight="1"/>
    <row r="40" ht="14.25" customHeight="1">
      <c r="A40" s="1" t="s">
        <v>38</v>
      </c>
    </row>
    <row r="41" ht="14.25" customHeight="1">
      <c r="B41" s="3" t="s">
        <v>39</v>
      </c>
      <c r="C41" s="6" t="s">
        <v>40</v>
      </c>
      <c r="D41" s="7" t="s">
        <v>41</v>
      </c>
    </row>
    <row r="42" ht="14.25" customHeight="1">
      <c r="A42" s="1" t="s">
        <v>23</v>
      </c>
      <c r="B42" s="1">
        <v>0.0586638401501805</v>
      </c>
      <c r="C42" s="1">
        <f>-LN(B42)</f>
        <v>2.835931753</v>
      </c>
      <c r="D42" s="5">
        <f>C42*1</f>
        <v>2.835931753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10" max="11" width="16.13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1" t="s">
        <v>7</v>
      </c>
      <c r="B3" s="1">
        <f>128*128</f>
        <v>16384</v>
      </c>
      <c r="C3" s="1">
        <v>50.0</v>
      </c>
      <c r="D3" s="1">
        <v>40.0</v>
      </c>
      <c r="E3" s="1">
        <v>30.0</v>
      </c>
      <c r="F3" s="8">
        <v>10.0</v>
      </c>
    </row>
    <row r="4">
      <c r="A4" s="1" t="s">
        <v>8</v>
      </c>
      <c r="C4" s="1">
        <f t="shared" ref="C4:F4" si="1">C3*B3</f>
        <v>819200</v>
      </c>
      <c r="D4" s="1">
        <f t="shared" si="1"/>
        <v>2000</v>
      </c>
      <c r="E4" s="1">
        <f t="shared" si="1"/>
        <v>1200</v>
      </c>
      <c r="F4" s="1">
        <f t="shared" si="1"/>
        <v>300</v>
      </c>
      <c r="G4" s="1">
        <f t="shared" ref="G4:G6" si="3">SUM(C4:F4)</f>
        <v>822700</v>
      </c>
    </row>
    <row r="5">
      <c r="A5" s="1" t="s">
        <v>9</v>
      </c>
      <c r="C5" s="1">
        <f t="shared" ref="C5:F5" si="2">C3</f>
        <v>50</v>
      </c>
      <c r="D5" s="1">
        <f t="shared" si="2"/>
        <v>40</v>
      </c>
      <c r="E5" s="1">
        <f t="shared" si="2"/>
        <v>30</v>
      </c>
      <c r="F5" s="1">
        <f t="shared" si="2"/>
        <v>10</v>
      </c>
      <c r="G5" s="1">
        <f t="shared" si="3"/>
        <v>130</v>
      </c>
    </row>
    <row r="6">
      <c r="A6" s="1" t="s">
        <v>10</v>
      </c>
      <c r="C6" s="1">
        <f t="shared" ref="C6:F6" si="4">SUM(C4:C5)</f>
        <v>819250</v>
      </c>
      <c r="D6" s="1">
        <f t="shared" si="4"/>
        <v>2040</v>
      </c>
      <c r="E6" s="1">
        <f t="shared" si="4"/>
        <v>1230</v>
      </c>
      <c r="F6" s="1">
        <f t="shared" si="4"/>
        <v>310</v>
      </c>
      <c r="G6" s="2">
        <f t="shared" si="3"/>
        <v>822830</v>
      </c>
    </row>
    <row r="8">
      <c r="A8" s="8" t="s">
        <v>11</v>
      </c>
      <c r="B8" s="1" t="s">
        <v>1</v>
      </c>
      <c r="C8" s="1" t="s">
        <v>2</v>
      </c>
      <c r="D8" s="1" t="s">
        <v>3</v>
      </c>
      <c r="E8" s="1" t="s">
        <v>5</v>
      </c>
      <c r="F8" s="1" t="s">
        <v>6</v>
      </c>
    </row>
    <row r="9">
      <c r="A9" s="1" t="s">
        <v>7</v>
      </c>
      <c r="B9" s="1">
        <f>128*128</f>
        <v>16384</v>
      </c>
      <c r="C9" s="1">
        <f>31^2</f>
        <v>961</v>
      </c>
      <c r="D9" s="1">
        <f>FLOOR(((31-8)/4)+1)^2</f>
        <v>36</v>
      </c>
      <c r="E9" s="8">
        <v>10.0</v>
      </c>
    </row>
    <row r="10">
      <c r="A10" s="1" t="s">
        <v>8</v>
      </c>
      <c r="C10" s="8">
        <f t="shared" ref="C10:D10" si="5">8*8*C9</f>
        <v>61504</v>
      </c>
      <c r="D10" s="8">
        <f t="shared" si="5"/>
        <v>2304</v>
      </c>
      <c r="E10" s="1">
        <f>D9*E9</f>
        <v>360</v>
      </c>
      <c r="F10" s="1">
        <f t="shared" ref="F10:F11" si="7">SUM(B10:E10)</f>
        <v>64168</v>
      </c>
    </row>
    <row r="11">
      <c r="A11" s="1" t="s">
        <v>9</v>
      </c>
      <c r="C11" s="8">
        <f t="shared" ref="C11:D11" si="6">C9</f>
        <v>961</v>
      </c>
      <c r="D11" s="8">
        <f t="shared" si="6"/>
        <v>36</v>
      </c>
      <c r="E11" s="8">
        <v>10.0</v>
      </c>
      <c r="F11" s="1">
        <f t="shared" si="7"/>
        <v>1007</v>
      </c>
    </row>
    <row r="12">
      <c r="A12" s="1" t="s">
        <v>10</v>
      </c>
      <c r="C12" s="1">
        <f t="shared" ref="C12:E12" si="8">SUM(C10:C11)</f>
        <v>62465</v>
      </c>
      <c r="D12" s="1">
        <f t="shared" si="8"/>
        <v>2340</v>
      </c>
      <c r="E12" s="1">
        <f t="shared" si="8"/>
        <v>370</v>
      </c>
      <c r="F12" s="2">
        <f>SUM(F9:F11)</f>
        <v>65175</v>
      </c>
      <c r="G12" s="9">
        <f>1- F12/G6</f>
        <v>0.9207916581</v>
      </c>
    </row>
    <row r="13">
      <c r="A13" s="8"/>
    </row>
    <row r="14">
      <c r="A14" s="8" t="s">
        <v>18</v>
      </c>
      <c r="B14" s="1" t="s">
        <v>1</v>
      </c>
      <c r="C14" s="1" t="s">
        <v>2</v>
      </c>
      <c r="D14" s="1" t="s">
        <v>3</v>
      </c>
      <c r="E14" s="8" t="s">
        <v>5</v>
      </c>
      <c r="F14" s="1" t="s">
        <v>6</v>
      </c>
    </row>
    <row r="15">
      <c r="A15" s="1" t="s">
        <v>7</v>
      </c>
      <c r="B15" s="1">
        <f>128*128</f>
        <v>16384</v>
      </c>
      <c r="C15" s="1">
        <f>31^2</f>
        <v>961</v>
      </c>
      <c r="D15" s="1">
        <f>FLOOR(((31-8)/4)+1)^2</f>
        <v>36</v>
      </c>
      <c r="E15" s="8">
        <v>10.0</v>
      </c>
    </row>
    <row r="16">
      <c r="A16" s="1" t="s">
        <v>8</v>
      </c>
      <c r="C16" s="1">
        <f t="shared" ref="C16:D16" si="9">8*8</f>
        <v>64</v>
      </c>
      <c r="D16" s="8">
        <f t="shared" si="9"/>
        <v>64</v>
      </c>
      <c r="E16" s="1">
        <f>D15*E15</f>
        <v>360</v>
      </c>
      <c r="F16" s="1">
        <f t="shared" ref="F16:F17" si="11">SUM(C16:E16)</f>
        <v>488</v>
      </c>
    </row>
    <row r="17">
      <c r="A17" s="1" t="s">
        <v>9</v>
      </c>
      <c r="C17" s="1">
        <f t="shared" ref="C17:D17" si="10">1</f>
        <v>1</v>
      </c>
      <c r="D17" s="1">
        <f t="shared" si="10"/>
        <v>1</v>
      </c>
      <c r="E17" s="1">
        <f>E15</f>
        <v>10</v>
      </c>
      <c r="F17" s="1">
        <f t="shared" si="11"/>
        <v>12</v>
      </c>
    </row>
    <row r="18">
      <c r="A18" s="1" t="s">
        <v>10</v>
      </c>
      <c r="C18" s="1">
        <f t="shared" ref="C18:E18" si="12">sum(C16:C17)</f>
        <v>65</v>
      </c>
      <c r="D18" s="1">
        <f t="shared" si="12"/>
        <v>65</v>
      </c>
      <c r="E18" s="1">
        <f t="shared" si="12"/>
        <v>370</v>
      </c>
      <c r="F18" s="2">
        <f>SUM(F15:F17)</f>
        <v>500</v>
      </c>
      <c r="G18" s="9">
        <f>1- F18/G6</f>
        <v>0.9993923411</v>
      </c>
    </row>
    <row r="20">
      <c r="A20" s="8" t="s">
        <v>35</v>
      </c>
      <c r="B20" s="1" t="s">
        <v>1</v>
      </c>
      <c r="C20" s="1" t="s">
        <v>2</v>
      </c>
      <c r="D20" s="1" t="s">
        <v>3</v>
      </c>
      <c r="E20" s="1" t="s">
        <v>5</v>
      </c>
      <c r="F20" s="1" t="s">
        <v>6</v>
      </c>
    </row>
    <row r="21">
      <c r="A21" s="10" t="s">
        <v>42</v>
      </c>
      <c r="B21" s="1">
        <f>128*128</f>
        <v>16384</v>
      </c>
      <c r="D21" s="1" t="str">
        <f>CONCATENATE(FLOOR(((31-8)/4)+1)," , ", FLOOR(((31-4)/4)+1))</f>
        <v>6 , 7</v>
      </c>
      <c r="E21" s="8">
        <v>10.0</v>
      </c>
    </row>
    <row r="22">
      <c r="A22" s="8"/>
      <c r="D22" s="1" t="str">
        <f>CONCATENATE(FLOOR(((32-8)/4)+1)," , ", FLOOR(((32-4)/4)+1))</f>
        <v>7 , 8</v>
      </c>
    </row>
    <row r="23">
      <c r="A23" s="8" t="s">
        <v>43</v>
      </c>
      <c r="C23" s="8">
        <f>(31^2)*4</f>
        <v>3844</v>
      </c>
      <c r="D23" s="1">
        <f>SUM((6^2)*4*4,(7^2)*4*4)</f>
        <v>1360</v>
      </c>
      <c r="J23" s="8"/>
    </row>
    <row r="24">
      <c r="A24" s="8" t="s">
        <v>44</v>
      </c>
      <c r="C24" s="1">
        <f>(32^2)*4</f>
        <v>4096</v>
      </c>
      <c r="D24" s="1">
        <f>SUM((7^2)*4*4,(8^2)*4*4)</f>
        <v>1808</v>
      </c>
      <c r="J24" s="8"/>
    </row>
    <row r="25">
      <c r="A25" s="8" t="s">
        <v>45</v>
      </c>
      <c r="C25" s="1">
        <f t="shared" ref="C25:D25" si="13">8*8*4</f>
        <v>256</v>
      </c>
      <c r="D25" s="1">
        <f t="shared" si="13"/>
        <v>256</v>
      </c>
      <c r="E25" s="1">
        <f>D23*E21</f>
        <v>13600</v>
      </c>
      <c r="F25" s="1">
        <f t="shared" ref="F25:F28" si="15">SUM(C25:E25)</f>
        <v>14112</v>
      </c>
      <c r="H25" s="11"/>
      <c r="J25" s="8"/>
    </row>
    <row r="26">
      <c r="A26" s="8" t="s">
        <v>46</v>
      </c>
      <c r="C26" s="1">
        <f t="shared" ref="C26:D26" si="14">4*4*4</f>
        <v>64</v>
      </c>
      <c r="D26" s="1">
        <f t="shared" si="14"/>
        <v>64</v>
      </c>
      <c r="E26" s="8">
        <f>E21*D24</f>
        <v>18080</v>
      </c>
      <c r="F26" s="1">
        <f t="shared" si="15"/>
        <v>18208</v>
      </c>
    </row>
    <row r="27">
      <c r="A27" s="8" t="s">
        <v>47</v>
      </c>
      <c r="C27" s="8">
        <v>4.0</v>
      </c>
      <c r="D27" s="8">
        <v>4.0</v>
      </c>
      <c r="E27" s="1">
        <f>E21</f>
        <v>10</v>
      </c>
      <c r="F27" s="1">
        <f t="shared" si="15"/>
        <v>18</v>
      </c>
    </row>
    <row r="28">
      <c r="A28" s="8" t="s">
        <v>48</v>
      </c>
      <c r="C28" s="8">
        <v>4.0</v>
      </c>
      <c r="D28" s="8">
        <v>4.0</v>
      </c>
      <c r="F28" s="1">
        <f t="shared" si="15"/>
        <v>8</v>
      </c>
    </row>
    <row r="29">
      <c r="A29" s="1" t="s">
        <v>10</v>
      </c>
      <c r="C29" s="1">
        <f t="shared" ref="C29:E29" si="16">sum(C25:C28)</f>
        <v>328</v>
      </c>
      <c r="D29" s="1">
        <f t="shared" si="16"/>
        <v>328</v>
      </c>
      <c r="E29" s="1">
        <f t="shared" si="16"/>
        <v>31690</v>
      </c>
      <c r="F29" s="2">
        <f>SUM(F25:F28)</f>
        <v>32346</v>
      </c>
      <c r="G29" s="9">
        <f>1-F29/G6</f>
        <v>0.9606893283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2020-09-20T19:33:32Z</dcterms:created>
  <dc:creator>Andy Senda</dc:creator>
</cp:coreProperties>
</file>