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b16ea67e71c4f/Documentos/JoaoKasten/005_applied_projects/project.censo-dataviz/"/>
    </mc:Choice>
  </mc:AlternateContent>
  <xr:revisionPtr revIDLastSave="51" documentId="8_{B38545C0-783C-4A41-91AF-3879287796AB}" xr6:coauthVersionLast="47" xr6:coauthVersionMax="47" xr10:uidLastSave="{F652260D-2F19-4DB1-8AB3-19CAF70650D9}"/>
  <bookViews>
    <workbookView xWindow="-120" yWindow="-120" windowWidth="29040" windowHeight="16440" xr2:uid="{35A6EA26-6450-47D0-87C0-9CFAEEC55267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D36" i="1"/>
  <c r="D34" i="1"/>
  <c r="H2" i="1"/>
  <c r="C30" i="1"/>
  <c r="D30" i="1"/>
  <c r="D31" i="1" s="1"/>
  <c r="F8" i="1"/>
  <c r="E8" i="1"/>
  <c r="F17" i="1"/>
  <c r="E17" i="1"/>
  <c r="F14" i="1"/>
  <c r="E14" i="1"/>
  <c r="F4" i="1"/>
  <c r="E4" i="1"/>
  <c r="F2" i="1"/>
  <c r="E2" i="1"/>
  <c r="F25" i="1"/>
  <c r="E25" i="1"/>
  <c r="F24" i="1"/>
  <c r="E24" i="1"/>
  <c r="F22" i="1"/>
  <c r="E22" i="1"/>
  <c r="F23" i="1"/>
  <c r="E23" i="1"/>
  <c r="F20" i="1"/>
  <c r="E20" i="1"/>
  <c r="F27" i="1"/>
  <c r="E27" i="1"/>
  <c r="F11" i="1"/>
  <c r="E11" i="1"/>
  <c r="F16" i="1"/>
  <c r="E16" i="1"/>
  <c r="F15" i="1"/>
  <c r="E15" i="1"/>
  <c r="F18" i="1"/>
  <c r="E18" i="1"/>
  <c r="F6" i="1"/>
  <c r="E6" i="1"/>
  <c r="F3" i="1"/>
  <c r="E3" i="1"/>
  <c r="F26" i="1"/>
  <c r="E26" i="1"/>
  <c r="F5" i="1"/>
  <c r="E5" i="1"/>
  <c r="F13" i="1"/>
  <c r="E13" i="1"/>
  <c r="F9" i="1"/>
  <c r="E9" i="1"/>
  <c r="F19" i="1"/>
  <c r="E19" i="1"/>
  <c r="F21" i="1"/>
  <c r="E21" i="1"/>
  <c r="F10" i="1"/>
  <c r="E10" i="1"/>
  <c r="F7" i="1"/>
  <c r="E7" i="1"/>
  <c r="F28" i="1"/>
  <c r="E28" i="1"/>
  <c r="F12" i="1"/>
  <c r="E12" i="1"/>
</calcChain>
</file>

<file path=xl/sharedStrings.xml><?xml version="1.0" encoding="utf-8"?>
<sst xmlns="http://schemas.openxmlformats.org/spreadsheetml/2006/main" count="60" uniqueCount="38">
  <si>
    <t>Região</t>
  </si>
  <si>
    <t>Estado</t>
  </si>
  <si>
    <t>pop_2010</t>
  </si>
  <si>
    <t>pop_2022</t>
  </si>
  <si>
    <t xml:space="preserve">Variação </t>
  </si>
  <si>
    <t>a.a.</t>
  </si>
  <si>
    <t>Norte</t>
  </si>
  <si>
    <t>Acre</t>
  </si>
  <si>
    <t>Nordeste</t>
  </si>
  <si>
    <t>Alagoas</t>
  </si>
  <si>
    <t>Amapá</t>
  </si>
  <si>
    <t>Amazonas</t>
  </si>
  <si>
    <t>Bahia</t>
  </si>
  <si>
    <t>Ceará</t>
  </si>
  <si>
    <t>Centro-Oeste</t>
  </si>
  <si>
    <t>Distrito Federal</t>
  </si>
  <si>
    <t>Sudeste</t>
  </si>
  <si>
    <t>Espirito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</si>
  <si>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</si>
  <si>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</si>
  <si>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</si>
  <si>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</si>
  <si>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</si>
  <si>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</si>
  <si>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</si>
  <si>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Sul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</si>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</sst>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  <xf numFmtId="164" fontId="0" fillId="0" borderId="0" xfId="0" applyNumberForma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48DBA-93F9-4016-947B-FA713EC6D8EB}" name="Table1" displayName="Table1" ref="A1:F28" totalsRowShown="0">
  <autoFilter ref="A1:F28" xr:uid="{F3D48DBA-93F9-4016-947B-FA713EC6D8EB}"/>
  <sortState xmlns:xlrd2="http://schemas.microsoft.com/office/spreadsheetml/2017/richdata2" ref="A2:F28">
    <sortCondition descending="1" ref="F1:F28"/>
  </sortState>
  <tableColumns count="6">
    <tableColumn id="1" xr3:uid="{F48E5FA3-B43E-449E-9E4C-F51A8229AB37}" name="Região"/>
    <tableColumn id="2" xr3:uid="{11B289BA-EF96-4324-A5AF-FBB2408D35C6}" name="Estado"/>
    <tableColumn id="3" xr3:uid="{7B7139C9-D22D-4957-A30C-5F0C6DF22649}" name="pop_2010" dataDxfId="3" dataCellStyle="Comma"/>
    <tableColumn id="4" xr3:uid="{E74B36A3-E820-4371-9A75-537D06089267}" name="pop_2022" dataDxfId="2" dataCellStyle="Comma"/>
    <tableColumn id="5" xr3:uid="{08719D73-C316-426A-829F-8F947B3334D7}" name="Variação " dataDxfId="1" dataCellStyle="Percent">
      <calculatedColumnFormula>(D2/C2)-1</calculatedColumnFormula>
    </tableColumn>
    <tableColumn id="6" xr3:uid="{41F733AF-92AF-4BDB-A4BD-692F227C1382}" name="a.a." dataDxfId="0" dataCellStyle="Percent">
      <calculatedColumnFormula>((D2/C2)^(1/12))-1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9144-126B-480A-89DE-DFD0189C32A7}">
  <dimension ref="A1:H36"/>
  <sheetViews>
    <sheetView tabSelected="1" zoomScale="115" zoomScaleNormal="115" workbookViewId="0">
      <selection activeCell="I26" sqref="I26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4" width="13.42578125" bestFit="1" customWidth="1"/>
    <col min="5" max="5" width="11.28515625" bestFit="1" customWidth="1"/>
    <col min="6" max="6" width="6.42578125" bestFit="1" customWidth="1"/>
    <col min="8" max="8" width="1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 t="s">
        <v>33</v>
      </c>
      <c r="C2" s="1">
        <v>450479</v>
      </c>
      <c r="D2" s="1">
        <v>634805</v>
      </c>
      <c r="E2" s="2">
        <f>(D2/C2)-1</f>
        <v>0.40917778631190349</v>
      </c>
      <c r="F2" s="3">
        <f>((D2/C2)^(1/12))-1</f>
        <v>2.899630605143444E-2</v>
      </c>
      <c r="H2" s="4">
        <f>Table1[[#This Row],[pop_2022]]-Table1[[#This Row],[pop_2010]]</f>
        <v>184326</v>
      </c>
    </row>
    <row r="3" spans="1:8" x14ac:dyDescent="0.25">
      <c r="A3" t="s">
        <v>14</v>
      </c>
      <c r="B3" t="s">
        <v>20</v>
      </c>
      <c r="C3" s="1">
        <v>3035122</v>
      </c>
      <c r="D3" s="1">
        <v>3784239</v>
      </c>
      <c r="E3" s="2">
        <f>(D3/C3)-1</f>
        <v>0.24681610821574873</v>
      </c>
      <c r="F3" s="3">
        <f>((D3/C3)^(1/12))-1</f>
        <v>1.8552768855320423E-2</v>
      </c>
      <c r="H3" s="4">
        <f>Table1[[#This Row],[pop_2022]]-Table1[[#This Row],[pop_2010]]</f>
        <v>749117</v>
      </c>
    </row>
    <row r="4" spans="1:8" x14ac:dyDescent="0.25">
      <c r="A4" t="s">
        <v>25</v>
      </c>
      <c r="B4" t="s">
        <v>34</v>
      </c>
      <c r="C4" s="1">
        <v>6248436</v>
      </c>
      <c r="D4" s="1">
        <v>7762154</v>
      </c>
      <c r="E4" s="2">
        <f>(D4/C4)-1</f>
        <v>0.24225550201682466</v>
      </c>
      <c r="F4" s="3">
        <f>((D4/C4)^(1/12))-1</f>
        <v>1.8241775119486769E-2</v>
      </c>
      <c r="H4" s="4">
        <f>Table1[[#This Row],[pop_2022]]-Table1[[#This Row],[pop_2010]]</f>
        <v>1513718</v>
      </c>
    </row>
    <row r="5" spans="1:8" x14ac:dyDescent="0.25">
      <c r="A5" t="s">
        <v>14</v>
      </c>
      <c r="B5" t="s">
        <v>18</v>
      </c>
      <c r="C5" s="1">
        <v>6003788</v>
      </c>
      <c r="D5" s="1">
        <v>6950976</v>
      </c>
      <c r="E5" s="2">
        <f>(D5/C5)-1</f>
        <v>0.15776506432272419</v>
      </c>
      <c r="F5" s="3">
        <f>((D5/C5)^(1/12))-1</f>
        <v>1.228244033646031E-2</v>
      </c>
      <c r="H5" s="4">
        <f>Table1[[#This Row],[pop_2022]]-Table1[[#This Row],[pop_2010]]</f>
        <v>947188</v>
      </c>
    </row>
    <row r="6" spans="1:8" x14ac:dyDescent="0.25">
      <c r="A6" t="s">
        <v>14</v>
      </c>
      <c r="B6" t="s">
        <v>21</v>
      </c>
      <c r="C6" s="1">
        <v>2449024</v>
      </c>
      <c r="D6" s="1">
        <v>2833742</v>
      </c>
      <c r="E6" s="2">
        <f>(D6/C6)-1</f>
        <v>0.15709033476192968</v>
      </c>
      <c r="F6" s="3">
        <f>((D6/C6)^(1/12))-1</f>
        <v>1.2233265175895403E-2</v>
      </c>
      <c r="H6" s="4">
        <f>Table1[[#This Row],[pop_2022]]-Table1[[#This Row],[pop_2010]]</f>
        <v>384718</v>
      </c>
    </row>
    <row r="7" spans="1:8" x14ac:dyDescent="0.25">
      <c r="A7" t="s">
        <v>6</v>
      </c>
      <c r="B7" t="s">
        <v>10</v>
      </c>
      <c r="C7" s="1">
        <v>669526</v>
      </c>
      <c r="D7" s="1">
        <v>774268</v>
      </c>
      <c r="E7" s="2">
        <f>(D7/C7)-1</f>
        <v>0.15644202017546749</v>
      </c>
      <c r="F7" s="3">
        <f>((D7/C7)^(1/12))-1</f>
        <v>1.2185990404201874E-2</v>
      </c>
      <c r="H7" s="4">
        <f>Table1[[#This Row],[pop_2022]]-Table1[[#This Row],[pop_2010]]</f>
        <v>104742</v>
      </c>
    </row>
    <row r="8" spans="1:8" x14ac:dyDescent="0.25">
      <c r="A8" t="s">
        <v>6</v>
      </c>
      <c r="B8" t="s">
        <v>37</v>
      </c>
      <c r="C8" s="1">
        <v>1383445</v>
      </c>
      <c r="D8" s="1">
        <v>1584306</v>
      </c>
      <c r="E8" s="2">
        <f>(D8/C8)-1</f>
        <v>0.14518900281543545</v>
      </c>
      <c r="F8" s="3">
        <f>((D8/C8)^(1/12))-1</f>
        <v>1.1361531743202979E-2</v>
      </c>
      <c r="H8" s="4">
        <f>Table1[[#This Row],[pop_2022]]-Table1[[#This Row],[pop_2010]]</f>
        <v>200861</v>
      </c>
    </row>
    <row r="9" spans="1:8" x14ac:dyDescent="0.25">
      <c r="A9" t="s">
        <v>14</v>
      </c>
      <c r="B9" t="s">
        <v>15</v>
      </c>
      <c r="C9" s="1">
        <v>2570160</v>
      </c>
      <c r="D9" s="1">
        <v>2923369</v>
      </c>
      <c r="E9" s="2">
        <f>(D9/C9)-1</f>
        <v>0.13742685280293832</v>
      </c>
      <c r="F9" s="3">
        <f>((D9/C9)^(1/12))-1</f>
        <v>1.078849431138873E-2</v>
      </c>
      <c r="H9" s="4">
        <f>Table1[[#This Row],[pop_2022]]-Table1[[#This Row],[pop_2010]]</f>
        <v>353209</v>
      </c>
    </row>
    <row r="10" spans="1:8" x14ac:dyDescent="0.25">
      <c r="A10" t="s">
        <v>6</v>
      </c>
      <c r="B10" t="s">
        <v>11</v>
      </c>
      <c r="C10" s="1">
        <v>3483985</v>
      </c>
      <c r="D10" s="1">
        <v>3952262</v>
      </c>
      <c r="E10" s="2">
        <f>(D10/C10)-1</f>
        <v>0.13440844320512291</v>
      </c>
      <c r="F10" s="3">
        <f>((D10/C10)^(1/12))-1</f>
        <v>1.0564693043857876E-2</v>
      </c>
      <c r="H10" s="4">
        <f>Table1[[#This Row],[pop_2022]]-Table1[[#This Row],[pop_2010]]</f>
        <v>468277</v>
      </c>
    </row>
    <row r="11" spans="1:8" x14ac:dyDescent="0.25">
      <c r="A11" t="s">
        <v>25</v>
      </c>
      <c r="B11" t="s">
        <v>26</v>
      </c>
      <c r="C11" s="1">
        <v>10444526</v>
      </c>
      <c r="D11" s="1">
        <v>11835379</v>
      </c>
      <c r="E11" s="2">
        <f>(D11/C11)-1</f>
        <v>0.13316573676967236</v>
      </c>
      <c r="F11" s="3">
        <f>((D11/C11)^(1/12))-1</f>
        <v>1.047239337896122E-2</v>
      </c>
      <c r="H11" s="4">
        <f>Table1[[#This Row],[pop_2022]]-Table1[[#This Row],[pop_2010]]</f>
        <v>1390853</v>
      </c>
    </row>
    <row r="12" spans="1:8" x14ac:dyDescent="0.25">
      <c r="A12" t="s">
        <v>6</v>
      </c>
      <c r="B12" t="s">
        <v>7</v>
      </c>
      <c r="C12" s="1">
        <v>733559</v>
      </c>
      <c r="D12" s="1">
        <v>829780</v>
      </c>
      <c r="E12" s="2">
        <f>(D12/C12)-1</f>
        <v>0.13117008993141654</v>
      </c>
      <c r="F12" s="3">
        <f>((D12/C12)^(1/12))-1</f>
        <v>1.0323976167057269E-2</v>
      </c>
      <c r="H12" s="4">
        <f>Table1[[#This Row],[pop_2022]]-Table1[[#This Row],[pop_2010]]</f>
        <v>96221</v>
      </c>
    </row>
    <row r="13" spans="1:8" x14ac:dyDescent="0.25">
      <c r="A13" t="s">
        <v>16</v>
      </c>
      <c r="B13" t="s">
        <v>17</v>
      </c>
      <c r="C13" s="1">
        <v>3514952</v>
      </c>
      <c r="D13" s="1">
        <v>3975100</v>
      </c>
      <c r="E13" s="2">
        <f>(D13/C13)-1</f>
        <v>0.13091160277579883</v>
      </c>
      <c r="F13" s="3">
        <f>((D13/C13)^(1/12))-1</f>
        <v>1.0304734798513016E-2</v>
      </c>
      <c r="H13" s="4">
        <f>Table1[[#This Row],[pop_2022]]-Table1[[#This Row],[pop_2010]]</f>
        <v>460148</v>
      </c>
    </row>
    <row r="14" spans="1:8" x14ac:dyDescent="0.25">
      <c r="A14" t="s">
        <v>16</v>
      </c>
      <c r="B14" t="s">
        <v>35</v>
      </c>
      <c r="C14" s="1">
        <v>41262199</v>
      </c>
      <c r="D14" s="1">
        <v>46024937</v>
      </c>
      <c r="E14" s="2">
        <f>(D14/C14)-1</f>
        <v>0.11542617978261416</v>
      </c>
      <c r="F14" s="3">
        <f>((D14/C14)^(1/12))-1</f>
        <v>9.1446050594565786E-3</v>
      </c>
      <c r="H14" s="4">
        <f>Table1[[#This Row],[pop_2022]]-Table1[[#This Row],[pop_2010]]</f>
        <v>4762738</v>
      </c>
    </row>
    <row r="15" spans="1:8" x14ac:dyDescent="0.25">
      <c r="A15" t="s">
        <v>6</v>
      </c>
      <c r="B15" t="s">
        <v>23</v>
      </c>
      <c r="C15" s="1">
        <v>7581051</v>
      </c>
      <c r="D15" s="1">
        <v>8442962</v>
      </c>
      <c r="E15" s="2">
        <f>(D15/C15)-1</f>
        <v>0.11369281119464825</v>
      </c>
      <c r="F15" s="3">
        <f>((D15/C15)^(1/12))-1</f>
        <v>9.0138279397495857E-3</v>
      </c>
      <c r="H15" s="4">
        <f>Table1[[#This Row],[pop_2022]]-Table1[[#This Row],[pop_2010]]</f>
        <v>861911</v>
      </c>
    </row>
    <row r="16" spans="1:8" x14ac:dyDescent="0.25">
      <c r="A16" t="s">
        <v>8</v>
      </c>
      <c r="B16" t="s">
        <v>24</v>
      </c>
      <c r="C16" s="1">
        <v>3766528</v>
      </c>
      <c r="D16" s="1">
        <v>4030961</v>
      </c>
      <c r="E16" s="2">
        <f>(D16/C16)-1</f>
        <v>7.0206035903622732E-2</v>
      </c>
      <c r="F16" s="3">
        <f>((D16/C16)^(1/12))-1</f>
        <v>5.6702811020674648E-3</v>
      </c>
      <c r="H16" s="4">
        <f>Table1[[#This Row],[pop_2022]]-Table1[[#This Row],[pop_2010]]</f>
        <v>264433</v>
      </c>
    </row>
    <row r="17" spans="1:8" x14ac:dyDescent="0.25">
      <c r="A17" t="s">
        <v>8</v>
      </c>
      <c r="B17" t="s">
        <v>36</v>
      </c>
      <c r="C17" s="1">
        <v>2068017</v>
      </c>
      <c r="D17" s="1">
        <v>2211868</v>
      </c>
      <c r="E17" s="2">
        <f>(D17/C17)-1</f>
        <v>6.955987305713629E-2</v>
      </c>
      <c r="F17" s="3">
        <f>((D17/C17)^(1/12))-1</f>
        <v>5.6196672758874744E-3</v>
      </c>
      <c r="H17" s="4">
        <f>Table1[[#This Row],[pop_2022]]-Table1[[#This Row],[pop_2010]]</f>
        <v>143851</v>
      </c>
    </row>
    <row r="18" spans="1:8" x14ac:dyDescent="0.25">
      <c r="A18" t="s">
        <v>16</v>
      </c>
      <c r="B18" t="s">
        <v>22</v>
      </c>
      <c r="C18" s="1">
        <v>19597330</v>
      </c>
      <c r="D18" s="1">
        <v>20732660</v>
      </c>
      <c r="E18" s="2">
        <f>(D18/C18)-1</f>
        <v>5.7932891878638593E-2</v>
      </c>
      <c r="F18" s="3">
        <f>((D18/C18)^(1/12))-1</f>
        <v>4.7041049082094943E-3</v>
      </c>
      <c r="H18" s="4">
        <f>Table1[[#This Row],[pop_2022]]-Table1[[#This Row],[pop_2010]]</f>
        <v>1135330</v>
      </c>
    </row>
    <row r="19" spans="1:8" x14ac:dyDescent="0.25">
      <c r="A19" t="s">
        <v>8</v>
      </c>
      <c r="B19" t="s">
        <v>13</v>
      </c>
      <c r="C19" s="1">
        <v>8452381</v>
      </c>
      <c r="D19" s="1">
        <v>8936431</v>
      </c>
      <c r="E19" s="2">
        <f>(D19/C19)-1</f>
        <v>5.7267887001307693E-2</v>
      </c>
      <c r="F19" s="3">
        <f>((D19/C19)^(1/12))-1</f>
        <v>4.6514609185455136E-3</v>
      </c>
      <c r="H19" s="4">
        <f>Table1[[#This Row],[pop_2022]]-Table1[[#This Row],[pop_2010]]</f>
        <v>484050</v>
      </c>
    </row>
    <row r="20" spans="1:8" x14ac:dyDescent="0.25">
      <c r="A20" t="s">
        <v>8</v>
      </c>
      <c r="B20" t="s">
        <v>28</v>
      </c>
      <c r="C20" s="1">
        <v>3118360</v>
      </c>
      <c r="D20" s="1">
        <v>3270174</v>
      </c>
      <c r="E20" s="2">
        <f>(D20/C20)-1</f>
        <v>4.8683923600867152E-2</v>
      </c>
      <c r="F20" s="3">
        <f>((D20/C20)^(1/12))-1</f>
        <v>3.9691874342284716E-3</v>
      </c>
      <c r="H20" s="4">
        <f>Table1[[#This Row],[pop_2022]]-Table1[[#This Row],[pop_2010]]</f>
        <v>151814</v>
      </c>
    </row>
    <row r="21" spans="1:8" x14ac:dyDescent="0.25">
      <c r="A21" t="s">
        <v>8</v>
      </c>
      <c r="B21" t="s">
        <v>12</v>
      </c>
      <c r="C21" s="1">
        <v>14016906</v>
      </c>
      <c r="D21" s="1">
        <v>14659023</v>
      </c>
      <c r="E21" s="2">
        <f>(D21/C21)-1</f>
        <v>4.5810180934366063E-2</v>
      </c>
      <c r="F21" s="3">
        <f>((D21/C21)^(1/12))-1</f>
        <v>3.7396315207114394E-3</v>
      </c>
      <c r="H21" s="4">
        <f>Table1[[#This Row],[pop_2022]]-Table1[[#This Row],[pop_2010]]</f>
        <v>642117</v>
      </c>
    </row>
    <row r="22" spans="1:8" x14ac:dyDescent="0.25">
      <c r="A22" t="s">
        <v>8</v>
      </c>
      <c r="B22" t="s">
        <v>30</v>
      </c>
      <c r="C22" s="1">
        <v>3168027</v>
      </c>
      <c r="D22" s="1">
        <v>3303953</v>
      </c>
      <c r="E22" s="2">
        <f>(D22/C22)-1</f>
        <v>4.2905568670974059E-2</v>
      </c>
      <c r="F22" s="3">
        <f>((D22/C22)^(1/12))-1</f>
        <v>3.5070214038255276E-3</v>
      </c>
      <c r="H22" s="4">
        <f>Table1[[#This Row],[pop_2022]]-Table1[[#This Row],[pop_2010]]</f>
        <v>135926</v>
      </c>
    </row>
    <row r="23" spans="1:8" x14ac:dyDescent="0.25">
      <c r="A23" t="s">
        <v>16</v>
      </c>
      <c r="B23" t="s">
        <v>29</v>
      </c>
      <c r="C23" s="1">
        <v>15989929</v>
      </c>
      <c r="D23" s="1">
        <v>16615526</v>
      </c>
      <c r="E23" s="2">
        <f>(D23/C23)-1</f>
        <v>3.9124438889003299E-2</v>
      </c>
      <c r="F23" s="3">
        <f>((D23/C23)^(1/12))-1</f>
        <v>3.2033257912982283E-3</v>
      </c>
      <c r="H23" s="4">
        <f>Table1[[#This Row],[pop_2022]]-Table1[[#This Row],[pop_2010]]</f>
        <v>625597</v>
      </c>
    </row>
    <row r="24" spans="1:8" x14ac:dyDescent="0.25">
      <c r="A24" t="s">
        <v>25</v>
      </c>
      <c r="B24" t="s">
        <v>31</v>
      </c>
      <c r="C24" s="1">
        <v>10693929</v>
      </c>
      <c r="D24" s="1">
        <v>11088065</v>
      </c>
      <c r="E24" s="2">
        <f>(D24/C24)-1</f>
        <v>3.6856051690636882E-2</v>
      </c>
      <c r="F24" s="3">
        <f>((D24/C24)^(1/12))-1</f>
        <v>3.0206452622560942E-3</v>
      </c>
      <c r="H24" s="4">
        <f>Table1[[#This Row],[pop_2022]]-Table1[[#This Row],[pop_2010]]</f>
        <v>394136</v>
      </c>
    </row>
    <row r="25" spans="1:8" x14ac:dyDescent="0.25">
      <c r="A25" t="s">
        <v>6</v>
      </c>
      <c r="B25" t="s">
        <v>32</v>
      </c>
      <c r="C25" s="1">
        <v>1562409</v>
      </c>
      <c r="D25" s="1">
        <v>1616379</v>
      </c>
      <c r="E25" s="2">
        <f>(D25/C25)-1</f>
        <v>3.4542811773357718E-2</v>
      </c>
      <c r="F25" s="3">
        <f>((D25/C25)^(1/12))-1</f>
        <v>2.8339749170360751E-3</v>
      </c>
      <c r="H25" s="4">
        <f>Table1[[#This Row],[pop_2022]]-Table1[[#This Row],[pop_2010]]</f>
        <v>53970</v>
      </c>
    </row>
    <row r="26" spans="1:8" x14ac:dyDescent="0.25">
      <c r="A26" t="s">
        <v>8</v>
      </c>
      <c r="B26" t="s">
        <v>19</v>
      </c>
      <c r="C26" s="1">
        <v>6574789</v>
      </c>
      <c r="D26" s="1">
        <v>6800605</v>
      </c>
      <c r="E26" s="2">
        <f>(D26/C26)-1</f>
        <v>3.4345740981193362E-2</v>
      </c>
      <c r="F26" s="3">
        <f>((D26/C26)^(1/12))-1</f>
        <v>2.8180543142051206E-3</v>
      </c>
      <c r="H26" s="4">
        <f>Table1[[#This Row],[pop_2022]]-Table1[[#This Row],[pop_2010]]</f>
        <v>225816</v>
      </c>
    </row>
    <row r="27" spans="1:8" x14ac:dyDescent="0.25">
      <c r="A27" t="s">
        <v>8</v>
      </c>
      <c r="B27" t="s">
        <v>27</v>
      </c>
      <c r="C27" s="1">
        <v>8796448</v>
      </c>
      <c r="D27" s="1">
        <v>9051113</v>
      </c>
      <c r="E27" s="2">
        <f>(D27/C27)-1</f>
        <v>2.8950890177489752E-2</v>
      </c>
      <c r="F27" s="3">
        <f>((D27/C27)^(1/12))-1</f>
        <v>2.3811412527934284E-3</v>
      </c>
      <c r="H27" s="4">
        <f>Table1[[#This Row],[pop_2022]]-Table1[[#This Row],[pop_2010]]</f>
        <v>254665</v>
      </c>
    </row>
    <row r="28" spans="1:8" x14ac:dyDescent="0.25">
      <c r="A28" t="s">
        <v>8</v>
      </c>
      <c r="B28" t="s">
        <v>9</v>
      </c>
      <c r="C28" s="1">
        <v>3120494</v>
      </c>
      <c r="D28" s="1">
        <v>3125254</v>
      </c>
      <c r="E28" s="2">
        <f>(D28/C28)-1</f>
        <v>1.5253995040529489E-3</v>
      </c>
      <c r="F28" s="3">
        <f>((D28/C28)^(1/12))-1</f>
        <v>1.2702783935281126E-4</v>
      </c>
      <c r="H28" s="4">
        <f>Table1[[#This Row],[pop_2022]]-Table1[[#This Row],[pop_2010]]</f>
        <v>4760</v>
      </c>
    </row>
    <row r="30" spans="1:8" x14ac:dyDescent="0.25">
      <c r="C30" s="4">
        <f>SUM(Table1[pop_2010])</f>
        <v>190755799</v>
      </c>
      <c r="D30" s="4">
        <f>SUM(Table1[pop_2022])</f>
        <v>207750291</v>
      </c>
      <c r="H30" s="4">
        <f>SUM(H2:H28)</f>
        <v>16994492</v>
      </c>
    </row>
    <row r="31" spans="1:8" x14ac:dyDescent="0.25">
      <c r="D31" s="2">
        <f>(D30/C30)-1</f>
        <v>8.909030335691126E-2</v>
      </c>
      <c r="H31" s="4">
        <f>D30-C30</f>
        <v>16994492</v>
      </c>
    </row>
    <row r="34" spans="4:4" x14ac:dyDescent="0.25">
      <c r="D34" s="4">
        <f>D30+H2</f>
        <v>207934617</v>
      </c>
    </row>
    <row r="36" spans="4:4" x14ac:dyDescent="0.25">
      <c r="D36" s="5">
        <f>(D34/D30)-1</f>
        <v>8.8724785468530243E-4</v>
      </c>
    </row>
  </sheetData>
  <conditionalFormatting sqref="H2:H28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Lucio de Azevedo Fenerich</dc:creator>
  <cp:lastModifiedBy>João Lucio de Azevedo Fenerich</cp:lastModifiedBy>
  <dcterms:created xsi:type="dcterms:W3CDTF">2023-07-04T14:10:28Z</dcterms:created>
  <dcterms:modified xsi:type="dcterms:W3CDTF">2023-07-04T17:59:04Z</dcterms:modified>
</cp:coreProperties>
</file>