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ue\Desktop\Data Analysis Projects\Crowd Funding Analysis\"/>
    </mc:Choice>
  </mc:AlternateContent>
  <bookViews>
    <workbookView xWindow="0" yWindow="0" windowWidth="15345" windowHeight="4545"/>
  </bookViews>
  <sheets>
    <sheet name="Kickstarter" sheetId="1" r:id="rId1"/>
    <sheet name="Outcomes Based on Launch Date" sheetId="38" r:id="rId2"/>
    <sheet name="Outcomes Based on Goals" sheetId="40" r:id="rId3"/>
    <sheet name="Theater_Outcomes_vs_Launch" sheetId="39" r:id="rId4"/>
    <sheet name="Sheet2" sheetId="42" r:id="rId5"/>
  </sheets>
  <definedNames>
    <definedName name="_xlnm._FilterDatabase" localSheetId="0" hidden="1">Kickstarter!$A$1:$T$4115</definedName>
  </definedNames>
  <calcPr calcId="162913"/>
  <pivotCaches>
    <pivotCache cacheId="2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40" l="1"/>
  <c r="H4" i="40"/>
  <c r="H5" i="40"/>
  <c r="H6" i="40"/>
  <c r="H7" i="40"/>
  <c r="H8" i="40"/>
  <c r="H9" i="40"/>
  <c r="H10" i="40"/>
  <c r="H11" i="40"/>
  <c r="H12" i="40"/>
  <c r="H13" i="40"/>
  <c r="H2" i="40"/>
  <c r="G3" i="40"/>
  <c r="G4" i="40"/>
  <c r="G5" i="40"/>
  <c r="G6" i="40"/>
  <c r="G7" i="40"/>
  <c r="G8" i="40"/>
  <c r="G9" i="40"/>
  <c r="G10" i="40"/>
  <c r="G11" i="40"/>
  <c r="G12" i="40"/>
  <c r="G13" i="40"/>
  <c r="G2" i="40"/>
  <c r="F3" i="40"/>
  <c r="F4" i="40"/>
  <c r="F5" i="40"/>
  <c r="F6" i="40"/>
  <c r="F7" i="40"/>
  <c r="F8" i="40"/>
  <c r="F9" i="40"/>
  <c r="F10" i="40"/>
  <c r="F11" i="40"/>
  <c r="F12" i="40"/>
  <c r="F13" i="40"/>
  <c r="F2" i="40"/>
  <c r="E3" i="40"/>
  <c r="E4" i="40"/>
  <c r="E5" i="40"/>
  <c r="E6" i="40"/>
  <c r="E7" i="40"/>
  <c r="E8" i="40"/>
  <c r="E9" i="40"/>
  <c r="E10" i="40"/>
  <c r="E11" i="40"/>
  <c r="E12" i="40"/>
  <c r="E13" i="40"/>
  <c r="E2" i="40"/>
  <c r="D13" i="40"/>
  <c r="D12" i="40"/>
  <c r="D11" i="40"/>
  <c r="D10" i="40"/>
  <c r="D9" i="40"/>
  <c r="D8" i="40"/>
  <c r="D7" i="40"/>
  <c r="D6" i="40"/>
  <c r="D5" i="40"/>
  <c r="D4" i="40"/>
  <c r="D3" i="40"/>
  <c r="D2" i="40"/>
  <c r="C13" i="40" l="1"/>
  <c r="C12" i="40"/>
  <c r="C11" i="40"/>
  <c r="C10" i="40"/>
  <c r="C9" i="40"/>
  <c r="C8" i="40"/>
  <c r="C5" i="40"/>
  <c r="C6" i="40"/>
  <c r="C7" i="40"/>
  <c r="C4" i="40"/>
  <c r="C3" i="40"/>
  <c r="C2" i="40"/>
  <c r="B13" i="40"/>
  <c r="B12" i="40"/>
  <c r="B11" i="40"/>
  <c r="B10" i="40"/>
  <c r="B9" i="40"/>
  <c r="B8" i="40"/>
  <c r="B7" i="40"/>
  <c r="B6" i="40"/>
  <c r="B5" i="40"/>
  <c r="B4" i="40"/>
  <c r="B3" i="40"/>
  <c r="B2" i="40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3" i="1"/>
  <c r="T3" i="1" s="1"/>
  <c r="S4" i="1"/>
  <c r="T4" i="1" s="1"/>
  <c r="S5" i="1"/>
  <c r="T5" i="1" s="1"/>
  <c r="S6" i="1"/>
  <c r="T6" i="1" s="1"/>
  <c r="S7" i="1"/>
  <c r="T7" i="1" s="1"/>
  <c r="S2" i="1"/>
  <c r="T2" i="1" s="1"/>
  <c r="P126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<sst xmlns="http://schemas.openxmlformats.org/spreadsheetml/2006/main" count="32991" uniqueCount="8402">
  <si>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</si>
  <si>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</si>
  <si>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</si>
  <si>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</si>
  <si>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</si>
  <si>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</si>
  <si>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</si>
  <si>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</si>
  <si>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</si>
  <si>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</si>
  <si>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</si>
  <si>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</si>
  <si>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</si>
  <si>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</si>
  <si>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</si>
  <si>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</si>
  <si>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</si>
  <si>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</si>
  <si>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</si>
  <si>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</si>
  <si>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</si>
  <si>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</si>
  <si>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</si>
  <si>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</si>
  <si>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</si>
  <si>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</si>
  <si>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</si>
  <si>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</si>
  <si>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</si>
  <si>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</si>
  <si>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</si>
  <si>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</si>
  <si>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</si>
  <si>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</si>
  <si>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</si>
  <si>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</si>
  <si>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</si>
  <si>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</si>
  <si>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</si>
  <si>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</si>
  <si>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</si>
  <si>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</si>
  <si>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</si>
  <si>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</si>
  <si>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</si>
  <si>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</si>
  <si>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</si>
  <si>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</si>
  <si>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</si>
  <si>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</si>
  <si>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</si>
  <si>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</si>
  <si>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</si>
  <si>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</si>
  <si>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</si>
  <si>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</si>
  <si>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</si>
  <si>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</si>
  <si>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</si>
  <si>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</si>
  <si>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</si>
  <si>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</si>
  <si>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</si>
  <si>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</si>
  <si>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</si>
  <si>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</si>
  <si>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</si>
  <si>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</si>
  <si>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</si>
  <si>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</si>
  <si>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</si>
  <si>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</si>
  <si>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</si>
  <si>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</si>
  <si>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</si>
  <si>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</si>
  <si>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</si>
  <si>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</si>
  <si>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</si>
  <si>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</si>
  <si>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</si>
  <si>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</si>
  <si>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</si>
  <si>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</si>
  <si>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</si>
  <si>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</si>
  <si>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</si>
  <si>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</si>
  <si>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</si>
  <si>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</si>
  <si>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</si>
  <si>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</si>
  <si>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</si>
  <si>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</si>
  <si>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</si>
  <si>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</si>
  <si>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</si>
  <si>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</si>
  <si>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</si>
  <si>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</si>
  <si>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</si>
  <si>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</si>
  <si>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</si>
  <si>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</si>
  <si>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</si>
  <si>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</si>
  <si>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</si>
  <si>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</si>
  <si>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</si>
  <si>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</si>
  <si>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</si>
  <si>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</si>
  <si>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</si>
  <si>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</si>
  <si>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</si>
  <si>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</si>
  <si>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</si>
  <si>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</si>
  <si>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</si>
  <si>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</si>
  <si>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</si>
  <si>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</si>
  <si>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</si>
  <si>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</si>
  <si>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</si>
  <si>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</si>
  <si>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</si>
  <si>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</si>
  <si>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</si>
  <si>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</si>
  <si>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</si>
  <si>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</si>
  <si>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</si>
  <si>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</si>
  <si>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</si>
  <si>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</si>
  <si>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</si>
  <si>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</si>
  <si>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</si>
  <si>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</si>
  <si>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</si>
  <si>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</si>
  <si>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</si>
  <si>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</si>
  <si>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</si>
  <si>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</si>
  <si>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</si>
  <si>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</si>
  <si>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</si>
  <si>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</si>
  <si>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</si>
  <si>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</si>
  <si>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</si>
  <si>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</si>
  <si>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</si>
  <si>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</si>
  <si>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</si>
  <si>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</si>
  <si>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</si>
  <si>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</si>
  <si>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</si>
  <si>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</si>
  <si>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</si>
  <si>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</si>
  <si>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</si>
  <si>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</si>
  <si>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</si>
  <si>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</si>
  <si>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</si>
  <si>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</si>
  <si>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</si>
  <si>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</si>
  <si>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</si>
  <si>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</si>
  <si>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</si>
  <si>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</si>
  <si>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</si>
  <si>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</si>
  <si>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</si>
  <si>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</si>
  <si>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</si>
  <si>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</si>
  <si>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</si>
  <si>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</si>
  <si>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</si>
  <si>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</si>
  <si>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</si>
  <si>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</si>
  <si>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</si>
  <si>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</si>
  <si>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</si>
  <si>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</si>
  <si>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</si>
  <si>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</si>
  <si>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</si>
  <si>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</si>
  <si>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</si>
  <si>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</si>
  <si>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</si>
  <si>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</si>
  <si>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</si>
  <si>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</si>
  <si>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</si>
  <si>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</si>
  <si>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</si>
  <si>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</si>
  <si>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</si>
  <si>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</si>
  <si>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</si>
  <si>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</si>
  <si>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</si>
  <si>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</si>
  <si>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</si>
  <si>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</si>
  <si>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</si>
  <si>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</si>
  <si>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</si>
  <si>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</si>
  <si>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</si>
  <si>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</si>
  <si>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</si>
  <si>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</si>
  <si>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</si>
  <si>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</si>
  <si>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</si>
  <si>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</si>
  <si>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</si>
  <si>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</si>
  <si>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</si>
  <si>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</si>
  <si>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</si>
  <si>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</si>
  <si>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</si>
  <si>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</si>
  <si>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</si>
  <si>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</si>
  <si>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</si>
  <si>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</si>
  <si>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</si>
  <si>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</si>
  <si>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</si>
  <si>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</si>
  <si>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</si>
  <si>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</si>
  <si>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</si>
  <si>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</si>
  <si>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</si>
  <si>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</si>
  <si>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</si>
  <si>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</si>
  <si>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</si>
  <si>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</si>
  <si>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</si>
  <si>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</si>
  <si>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</si>
  <si>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</si>
  <si>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</si>
  <si>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</si>
  <si>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</si>
  <si>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</si>
  <si>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</si>
  <si>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</si>
  <si>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</si>
  <si>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</si>
  <si>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</si>
  <si>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</si>
  <si>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</si>
  <si>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</si>
  <si>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</si>
  <si>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</si>
  <si>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</si>
  <si>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</si>
  <si>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</si>
  <si>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</si>
  <si>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</si>
  <si>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</si>
  <si>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</si>
  <si>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</si>
  <si>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</si>
  <si>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</si>
  <si>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</si>
  <si>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</si>
  <si>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</si>
  <si>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</si>
  <si>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</si>
  <si>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</si>
  <si>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</si>
  <si>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</si>
  <si>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</si>
  <si>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</si>
  <si>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</si>
  <si>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</si>
  <si>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</si>
  <si>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</si>
  <si>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</si>
  <si>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</si>
  <si>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</si>
  <si>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</si>
  <si>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</si>
  <si>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</si>
  <si>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</si>
  <si>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</si>
  <si>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</si>
  <si>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</si>
  <si>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</si>
  <si>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</si>
  <si>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</si>
  <si>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</si>
  <si>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</si>
  <si>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</si>
  <si>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</si>
  <si>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</si>
  <si>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</si>
  <si>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</si>
  <si>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</si>
  <si>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</si>
  <si>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</si>
  <si>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</si>
  <si>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</si>
  <si>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</si>
  <si>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</si>
  <si>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</si>
  <si>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</si>
  <si>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</si>
  <si>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</si>
  <si>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</si>
  <si>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</si>
  <si>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</si>
  <si>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</si>
  <si>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</si>
  <si>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</si>
  <si>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</si>
  <si>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</si>
  <si>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</si>
  <si>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</si>
  <si>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</si>
  <si>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</si>
  <si>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</si>
  <si>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</si>
  <si>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</si>
  <si>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</si>
  <si>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</si>
  <si>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</si>
  <si>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</si>
  <si>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</si>
  <si>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</si>
  <si>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</si>
  <si>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</si>
  <si>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</si>
  <si>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</si>
  <si>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</si>
  <si>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</si>
  <si>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</si>
  <si>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</si>
  <si>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</si>
  <si>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</si>
  <si>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</si>
  <si>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</si>
  <si>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</si>
  <si>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</si>
  <si>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</si>
  <si>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</si>
  <si>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</si>
  <si>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</si>
  <si>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</si>
  <si>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</si>
  <si>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</si>
  <si>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</si>
  <si>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</si>
  <si>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</si>
  <si>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</si>
  <si>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</si>
  <si>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</si>
  <si>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</si>
  <si>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</si>
  <si>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</si>
  <si>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</si>
  <si>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</si>
  <si>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</si>
  <si>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</si>
  <si>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</si>
  <si>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</si>
  <si>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</si>
  <si>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</si>
  <si>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</si>
  <si>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</si>
  <si>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</si>
  <si>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</si>
  <si>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</si>
  <si>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</si>
  <si>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</si>
  <si>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</si>
  <si>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</si>
  <si>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</si>
  <si>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</si>
  <si>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</si>
  <si>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</si>
  <si>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</si>
  <si>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</si>
  <si>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</si>
  <si>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</si>
  <si>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</si>
  <si>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</si>
  <si>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</si>
  <si>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</si>
  <si>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</si>
  <si>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</si>
  <si>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</si>
  <si>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</si>
  <si>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</si>
  <si>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</si>
  <si>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</si>
  <si>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</si>
  <si>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</si>
  <si>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</si>
  <si>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</si>
  <si>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</si>
  <si>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</si>
  <si>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</si>
  <si>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</si>
  <si>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</si>
  <si>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</si>
  <si>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</si>
  <si>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</si>
  <si>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</si>
  <si>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</si>
  <si>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</si>
  <si>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</si>
  <si>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</si>
  <si>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</si>
  <si>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</si>
  <si>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</si>
  <si>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</si>
  <si>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</si>
  <si>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</si>
  <si>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</si>
  <si>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</si>
  <si>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</si>
  <si>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</si>
  <si>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</si>
  <si>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</si>
  <si>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</si>
  <si>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</si>
  <si>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</si>
  <si>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</si>
  <si>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</si>
  <si>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</si>
  <si>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</si>
  <si>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</si>
  <si>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</si>
  <si>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</si>
  <si>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</si>
  <si>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</si>
  <si>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</si>
  <si>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</si>
  <si>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</si>
  <si>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</si>
  <si>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</si>
  <si>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</si>
  <si>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</si>
  <si>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</si>
  <si>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</si>
  <si>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</si>
  <si>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</si>
  <si>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</si>
  <si>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</si>
  <si>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</si>
  <si>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</si>
  <si>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</si>
  <si>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</si>
  <si>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</si>
  <si>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</si>
  <si>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</si>
  <si>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</si>
  <si>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</si>
  <si>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</si>
  <si>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</si>
  <si>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</si>
  <si>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</si>
  <si>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</si>
  <si>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</si>
  <si>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</si>
  <si>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</si>
  <si>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</si>
  <si>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</si>
  <si>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</si>
  <si>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</si>
  <si>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</si>
  <si>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</si>
  <si>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</si>
  <si>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</si>
  <si>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</si>
  <si>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</si>
  <si>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</si>
  <si>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</si>
  <si>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</si>
  <si>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</si>
  <si>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</si>
  <si>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</si>
  <si>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</si>
  <si>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</si>
  <si>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</si>
  <si>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</si>
  <si>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</si>
  <si>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</si>
  <si>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</si>
  <si>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</si>
  <si>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</si>
  <si>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</si>
  <si>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</si>
  <si>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</si>
  <si>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</si>
  <si>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</si>
  <si>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</si>
  <si>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</si>
  <si>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</si>
  <si>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</si>
  <si>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</si>
  <si>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</si>
  <si>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</si>
  <si>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</si>
  <si>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</si>
  <si>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</si>
  <si>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</si>
  <si>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</si>
  <si>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</si>
  <si>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</si>
  <si>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</si>
  <si>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</si>
  <si>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</si>
  <si>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</si>
  <si>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</si>
  <si>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</si>
  <si>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</si>
  <si>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</si>
  <si>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</si>
  <si>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</si>
  <si>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</si>
  <si>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</si>
  <si>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</si>
  <si>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</si>
  <si>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</si>
  <si>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</si>
  <si>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</si>
  <si>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</si>
  <si>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</si>
  <si>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</si>
  <si>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</si>
  <si>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</si>
  <si>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</si>
  <si>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</si>
  <si>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</si>
  <si>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</si>
  <si>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</si>
  <si>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</si>
  <si>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</si>
  <si>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</si>
  <si>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</si>
  <si>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</si>
  <si>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</si>
  <si>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</si>
  <si>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</si>
  <si>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</si>
  <si>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</si>
  <si>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</si>
  <si>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</si>
  <si>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</si>
  <si>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</si>
  <si>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</si>
  <si>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</si>
  <si>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</si>
  <si>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</si>
  <si>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</si>
  <si>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</si>
  <si>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</si>
  <si>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</si>
  <si>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</si>
  <si>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</si>
  <si>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</si>
  <si>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</si>
  <si>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</si>
  <si>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</si>
  <si>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</si>
  <si>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</si>
  <si>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</si>
  <si>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</si>
  <si>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</si>
  <si>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</si>
  <si>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</si>
  <si>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</si>
  <si>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</si>
  <si>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</si>
  <si>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</si>
  <si>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</si>
  <si>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</si>
  <si>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</si>
  <si>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</si>
  <si>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</si>
  <si>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</si>
  <si>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</si>
  <si>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</si>
  <si>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</si>
  <si>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</si>
  <si>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</si>
  <si>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</si>
  <si>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</si>
  <si>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</si>
  <si>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</si>
  <si>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</si>
  <si>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</si>
  <si>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</si>
  <si>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</si>
  <si>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</si>
  <si>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</si>
  <si>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</si>
  <si>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</si>
  <si>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</si>
  <si>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</si>
  <si>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</si>
  <si>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</si>
  <si>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</si>
  <si>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</si>
  <si>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</si>
  <si>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</si>
  <si>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</si>
  <si>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</si>
  <si>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</si>
  <si>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</si>
  <si>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</si>
  <si>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</si>
  <si>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</si>
  <si>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</si>
  <si>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</si>
  <si>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</si>
  <si>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</si>
  <si>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</si>
  <si>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</si>
  <si>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</si>
  <si>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</si>
  <si>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</si>
  <si>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</si>
  <si>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</si>
  <si>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</si>
  <si>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</si>
  <si>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</si>
  <si>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</si>
  <si>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</si>
  <si>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</si>
  <si>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</si>
  <si>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</si>
  <si>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</si>
  <si>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</si>
  <si>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</si>
  <si>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</si>
  <si>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</si>
  <si>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</si>
  <si>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</si>
  <si>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</si>
  <si>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</si>
  <si>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</si>
  <si>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</si>
  <si>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</si>
  <si>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</si>
  <si>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</si>
  <si>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</si>
  <si>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</si>
  <si>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</si>
  <si>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</si>
  <si>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</si>
  <si>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</si>
  <si>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</si>
  <si>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</si>
  <si>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</si>
  <si>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</si>
  <si>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</si>
  <si>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</si>
  <si>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</si>
  <si>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</si>
  <si>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</si>
  <si>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</si>
  <si>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</si>
  <si>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</si>
  <si>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</si>
  <si>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</si>
  <si>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</si>
  <si>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</si>
  <si>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</si>
  <si>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</si>
  <si>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</si>
  <si>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</si>
  <si>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</si>
  <si>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</si>
  <si>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</si>
  <si>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</si>
  <si>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</si>
  <si>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</si>
  <si>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</si>
  <si>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</si>
  <si>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</si>
  <si>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</si>
  <si>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</si>
  <si>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</si>
  <si>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</si>
  <si>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</si>
  <si>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</si>
  <si>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</si>
  <si>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</si>
  <si>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</si>
  <si>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</si>
  <si>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</si>
  <si>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</si>
  <si>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</si>
  <si>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</si>
  <si>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</si>
  <si>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</si>
  <si>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</si>
  <si>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</si>
  <si>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</si>
  <si>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</si>
  <si>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</si>
  <si>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</si>
  <si>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</si>
  <si>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</si>
  <si>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</si>
  <si>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</si>
  <si>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</si>
  <si>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</si>
  <si>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</si>
  <si>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</si>
  <si>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</si>
  <si>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</si>
  <si>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</si>
  <si>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</si>
  <si>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</si>
  <si>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</si>
  <si>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</si>
  <si>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</si>
  <si>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</si>
  <si>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</si>
  <si>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</si>
  <si>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</si>
  <si>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</si>
  <si>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</si>
  <si>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</si>
  <si>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</si>
  <si>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</si>
  <si>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</si>
  <si>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</si>
  <si>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</si>
  <si>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</si>
  <si>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</si>
  <si>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</si>
  <si>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</si>
  <si>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</si>
  <si>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</si>
  <si>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</si>
  <si>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</si>
  <si>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</si>
  <si>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</si>
  <si>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</si>
  <si>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</si>
  <si>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</si>
  <si>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</si>
  <si>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</si>
  <si>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</si>
  <si>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</si>
  <si>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</si>
  <si>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</si>
  <si>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</si>
  <si>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</si>
  <si>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</si>
  <si>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</si>
  <si>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</si>
  <si>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</si>
  <si>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</si>
  <si>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</si>
  <si>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</si>
  <si>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</si>
  <si>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</si>
  <si>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</si>
  <si>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</si>
  <si>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</si>
  <si>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</si>
  <si>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</si>
  <si>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</si>
  <si>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</si>
  <si>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</si>
  <si>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</si>
  <si>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</si>
  <si>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</si>
  <si>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</si>
  <si>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</si>
  <si>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</si>
  <si>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</si>
  <si>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</si>
  <si>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</si>
  <si>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</si>
  <si>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</si>
  <si>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</si>
  <si>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</si>
  <si>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</si>
  <si>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</si>
  <si>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</si>
  <si>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</si>
  <si>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</si>
  <si>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</si>
  <si>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</si>
  <si>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</si>
  <si>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</si>
  <si>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</si>
  <si>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</si>
  <si>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</si>
  <si>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</si>
  <si>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</si>
  <si>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</si>
  <si>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</si>
  <si>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</si>
  <si>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</si>
  <si>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</si>
  <si>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</si>
  <si>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</si>
  <si>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</si>
  <si>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</si>
  <si>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</si>
  <si>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</si>
  <si>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</si>
  <si>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</si>
  <si>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</si>
  <si>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</si>
  <si>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</si>
  <si>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</si>
  <si>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</si>
  <si>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</si>
  <si>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</si>
  <si>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</si>
  <si>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</si>
  <si>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</si>
  <si>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</si>
  <si>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</si>
  <si>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</si>
  <si>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</si>
  <si>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</si>
  <si>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</si>
  <si>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</si>
  <si>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</si>
  <si>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</si>
  <si>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</si>
  <si>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</si>
  <si>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</si>
  <si>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</si>
  <si>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</si>
  <si>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</si>
  <si>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</si>
  <si>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</si>
  <si>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</si>
  <si>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</si>
  <si>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</si>
  <si>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</si>
  <si>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</si>
  <si>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</si>
  <si>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</si>
  <si>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</si>
  <si>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</si>
  <si>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</si>
  <si>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</si>
  <si>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</si>
  <si>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</si>
  <si>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</si>
  <si>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</si>
  <si>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</si>
  <si>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</si>
  <si>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</si>
  <si>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</si>
  <si>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</si>
  <si>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</si>
  <si>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</si>
  <si>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</si>
  <si>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</si>
  <si>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</si>
  <si>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</si>
  <si>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</si>
  <si>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</si>
  <si>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</si>
  <si>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</si>
  <si>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</si>
  <si>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</si>
  <si>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</si>
  <si>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</si>
  <si>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</si>
  <si>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</si>
  <si>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</si>
  <si>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</si>
  <si>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</si>
  <si>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</si>
  <si>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</si>
  <si>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</si>
  <si>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</si>
  <si>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</si>
  <si>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</si>
  <si>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</si>
  <si>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</si>
  <si>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</si>
  <si>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</si>
  <si>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</si>
  <si>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</si>
  <si>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</si>
  <si>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</si>
  <si>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</si>
  <si>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</si>
  <si>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</si>
  <si>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</si>
  <si>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</si>
  <si>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</si>
  <si>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</si>
  <si>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</si>
  <si>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</si>
  <si>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</si>
  <si>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</si>
  <si>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</si>
  <si>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</si>
  <si>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</si>
  <si>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</si>
  <si>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</si>
  <si>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</si>
  <si>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</si>
  <si>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</si>
  <si>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</si>
  <si>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</si>
  <si>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</si>
  <si>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</si>
  <si>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</si>
  <si>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</si>
  <si>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</si>
  <si>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</si>
  <si>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</si>
  <si>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</si>
  <si>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</si>
  <si>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</si>
  <si>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</si>
  <si>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</si>
  <si>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</si>
  <si>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</si>
  <si>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</si>
  <si>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</si>
  <si>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</si>
  <si>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</si>
  <si>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</si>
  <si>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</si>
  <si>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</si>
  <si>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</si>
  <si>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</si>
  <si>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</si>
  <si>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</si>
  <si>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</si>
  <si>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</si>
  <si>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</si>
  <si>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</si>
  <si>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</si>
  <si>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</si>
  <si>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</si>
  <si>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</si>
  <si>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</si>
  <si>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</si>
  <si>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</si>
  <si>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</si>
  <si>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</si>
  <si>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</si>
  <si>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</si>
  <si>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</si>
  <si>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</si>
  <si>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</si>
  <si>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</si>
  <si>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</si>
  <si>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</si>
  <si>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</si>
  <si>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</si>
  <si>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</si>
  <si>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</si>
  <si>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</si>
  <si>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</si>
  <si>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</si>
  <si>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</si>
  <si>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</si>
  <si>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</si>
  <si>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</si>
  <si>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</si>
  <si>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</si>
  <si>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</si>
  <si>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</si>
  <si>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</si>
  <si>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</si>
  <si>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</si>
  <si>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</si>
  <si>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</si>
  <si>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</si>
  <si>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</si>
  <si>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</si>
  <si>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</si>
  <si>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</si>
  <si>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</si>
  <si>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</si>
  <si>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</si>
  <si>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</si>
  <si>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</si>
  <si>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</si>
  <si>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</si>
  <si>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</si>
  <si>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</si>
  <si>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</si>
  <si>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</si>
  <si>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</si>
  <si>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</si>
  <si>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</si>
  <si>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</si>
  <si>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</si>
  <si>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</si>
  <si>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</si>
  <si>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</si>
  <si>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</si>
  <si>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</si>
  <si>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</si>
  <si>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</si>
  <si>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</si>
  <si>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</si>
  <si>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</si>
  <si>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</si>
  <si>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</si>
  <si>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</si>
  <si>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</si>
  <si>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</si>
  <si>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</si>
  <si>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</si>
  <si>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</si>
  <si>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</si>
  <si>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</si>
  <si>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</si>
  <si>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</si>
  <si>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</si>
  <si>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</si>
  <si>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</si>
  <si>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</si>
  <si>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</si>
  <si>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</si>
  <si>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</si>
  <si>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</si>
  <si>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</si>
  <si>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</si>
  <si>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</si>
  <si>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</si>
  <si>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</si>
  <si>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</si>
  <si>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</si>
  <si>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</si>
  <si>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</si>
  <si>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</si>
  <si>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</si>
  <si>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</si>
  <si>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</si>
  <si>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</si>
  <si>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</si>
  <si>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</si>
  <si>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</si>
  <si>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</si>
  <si>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</si>
  <si>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</si>
  <si>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</si>
  <si>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</si>
  <si>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</si>
  <si>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</si>
  <si>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</si>
  <si>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</si>
  <si>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</si>
  <si>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</si>
  <si>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</si>
  <si>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</si>
  <si>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</si>
  <si>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</si>
  <si>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</si>
  <si>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</si>
  <si>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</si>
  <si>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</si>
  <si>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</si>
  <si>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</si>
  <si>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</si>
  <si>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</si>
  <si>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</si>
  <si>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</si>
  <si>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</si>
  <si>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</si>
  <si>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</si>
  <si>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</si>
  <si>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</si>
  <si>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</si>
  <si>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</si>
  <si>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</si>
  <si>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</si>
  <si>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</si>
  <si>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</si>
  <si>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</si>
  <si>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</si>
  <si>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</si>
  <si>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</si>
  <si>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</si>
  <si>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</si>
  <si>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</si>
  <si>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</si>
  <si>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</si>
  <si>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</si>
  <si>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</si>
  <si>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</si>
  <si>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</si>
  <si>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</si>
  <si>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</si>
  <si>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</si>
  <si>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</si>
  <si>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</si>
  <si>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</si>
  <si>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</si>
  <si>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</si>
  <si>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</si>
  <si>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</si>
  <si>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</si>
  <si>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</si>
  <si>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</si>
  <si>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</si>
  <si>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</si>
  <si>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</si>
  <si>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</si>
  <si>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</si>
  <si>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</si>
  <si>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</si>
  <si>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</si>
  <si>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</si>
  <si>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</si>
  <si>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</si>
  <si>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</si>
  <si>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</si>
  <si>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</si>
  <si>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</si>
  <si>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</si>
  <si>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</si>
  <si>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</si>
  <si>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</si>
  <si>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</si>
  <si>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</si>
  <si>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</si>
  <si>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</si>
  <si>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</si>
  <si>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</si>
  <si>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</si>
  <si>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</si>
  <si>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</si>
  <si>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</si>
  <si>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</si>
  <si>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</si>
  <si>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</si>
  <si>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</si>
  <si>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</si>
  <si>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</si>
  <si>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</si>
  <si>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</si>
  <si>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</si>
  <si>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</si>
  <si>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</si>
  <si>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</si>
  <si>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</si>
  <si>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</si>
  <si>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</si>
  <si>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</si>
  <si>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</si>
  <si>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</si>
  <si>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</si>
  <si>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</si>
  <si>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</si>
  <si>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</si>
  <si>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</si>
  <si>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</si>
  <si>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</si>
  <si>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</si>
  <si>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</si>
  <si>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</si>
  <si>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</si>
  <si>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</si>
  <si>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</si>
  <si>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</si>
  <si>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</si>
  <si>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</si>
  <si>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</si>
  <si>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</si>
  <si>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</si>
  <si>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</si>
  <si>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</si>
  <si>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</si>
  <si>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</si>
  <si>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</si>
  <si>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</si>
  <si>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</si>
  <si>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</si>
  <si>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</si>
  <si>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</si>
  <si>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</si>
  <si>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</si>
  <si>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</si>
  <si>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</si>
  <si>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</si>
  <si>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</si>
  <si>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</si>
  <si>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</si>
  <si>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</si>
  <si>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</si>
  <si>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</si>
  <si>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</si>
  <si>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</si>
  <si>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</si>
  <si>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</si>
  <si>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</si>
  <si>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</si>
  <si>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</si>
  <si>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</si>
  <si>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</si>
  <si>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</si>
  <si>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</si>
  <si>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</si>
  <si>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</si>
  <si>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</si>
  <si>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</si>
  <si>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</si>
  <si>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</si>
  <si>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</si>
  <si>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</si>
  <si>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</si>
  <si>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</si>
  <si>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</si>
  <si>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</si>
  <si>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</si>
  <si>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</si>
  <si>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</si>
  <si>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</si>
  <si>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</si>
  <si>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</si>
  <si>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</si>
  <si>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</si>
  <si>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</si>
  <si>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</si>
  <si>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</si>
  <si>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</si>
  <si>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</si>
  <si>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</si>
  <si>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</si>
  <si>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</si>
  <si>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</si>
  <si>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</si>
  <si>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</si>
  <si>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</si>
  <si>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</si>
  <si>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</si>
  <si>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</si>
  <si>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</si>
  <si>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</si>
  <si>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</si>
  <si>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</si>
  <si>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</si>
  <si>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</si>
  <si>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</si>
  <si>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</si>
  <si>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</si>
  <si>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</si>
  <si>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</si>
  <si>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</si>
  <si>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</si>
  <si>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</si>
  <si>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</si>
  <si>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</si>
  <si>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</si>
  <si>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</si>
  <si>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</si>
  <si>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</si>
  <si>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</si>
  <si>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</si>
  <si>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</si>
  <si>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</si>
  <si>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</si>
  <si>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</si>
  <si>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</si>
  <si>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</si>
  <si>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</si>
  <si>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</si>
  <si>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</si>
  <si>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</si>
  <si>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</si>
  <si>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</si>
  <si>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</si>
  <si>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</si>
  <si>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</si>
  <si>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</si>
  <si>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</si>
  <si>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</si>
  <si>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</si>
  <si>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</si>
  <si>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</si>
  <si>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</si>
  <si>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</si>
  <si>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</si>
  <si>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</si>
  <si>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</si>
  <si>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</si>
  <si>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</si>
  <si>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</si>
  <si>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</si>
  <si>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</si>
  <si>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</si>
  <si>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</si>
  <si>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</si>
  <si>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</si>
  <si>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</si>
  <si>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</si>
  <si>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</si>
  <si>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</si>
  <si>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</si>
  <si>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</si>
  <si>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</si>
  <si>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</si>
  <si>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</si>
  <si>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</si>
  <si>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</si>
  <si>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</si>
  <si>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</si>
  <si>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</si>
  <si>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</si>
  <si>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</si>
  <si>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</si>
  <si>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</si>
  <si>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</si>
  <si>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</si>
  <si>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</si>
  <si>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</si>
  <si>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</si>
  <si>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</si>
  <si>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</si>
  <si>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</si>
  <si>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</si>
  <si>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</si>
  <si>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</si>
  <si>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</si>
  <si>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</si>
  <si>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</si>
  <si>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</si>
  <si>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</si>
  <si>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</si>
  <si>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</si>
  <si>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</si>
  <si>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</si>
  <si>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</si>
  <si>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</si>
  <si>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</si>
  <si>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</si>
  <si>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</si>
  <si>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</si>
  <si>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</si>
  <si>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</si>
  <si>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</si>
  <si>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</si>
  <si>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</si>
  <si>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</si>
  <si>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</si>
  <si>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</si>
  <si>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</si>
  <si>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</si>
  <si>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</si>
  <si>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</si>
  <si>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</si>
  <si>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</si>
  <si>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</si>
  <si>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</si>
  <si>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</si>
  <si>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</si>
  <si>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</si>
  <si>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</si>
  <si>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</si>
  <si>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</si>
  <si>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</si>
  <si>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</si>
  <si>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</si>
  <si>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</si>
  <si>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</si>
  <si>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</si>
  <si>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</si>
  <si>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</si>
  <si>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</si>
  <si>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</si>
  <si>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</si>
  <si>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</si>
  <si>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</si>
  <si>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</si>
  <si>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</si>
  <si>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</si>
  <si>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</si>
  <si>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</si>
  <si>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</si>
  <si>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</si>
  <si>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</si>
  <si>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</si>
  <si>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</si>
  <si>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</si>
  <si>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</si>
  <si>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</si>
  <si>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</si>
  <si>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</si>
  <si>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</si>
  <si>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</si>
  <si>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</si>
  <si>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</si>
  <si>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</si>
  <si>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</si>
  <si>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</si>
  <si>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</si>
  <si>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</si>
  <si>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</si>
  <si>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</si>
  <si>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</si>
  <si>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</si>
  <si>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</si>
  <si>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</si>
  <si>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</si>
  <si>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</si>
  <si>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</si>
  <si>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</si>
  <si>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</si>
  <si>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</si>
  <si>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</si>
  <si>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</si>
  <si>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</si>
  <si>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</si>
  <si>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</si>
  <si>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</si>
  <si>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</si>
  <si>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</si>
  <si>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</si>
  <si>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</si>
  <si>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</si>
  <si>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</si>
  <si>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</si>
  <si>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</si>
  <si>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</si>
  <si>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</si>
  <si>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</si>
  <si>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</si>
  <si>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</si>
  <si>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</si>
  <si>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</si>
  <si>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</si>
  <si>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</si>
  <si>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</si>
  <si>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</si>
  <si>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</si>
  <si>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</si>
  <si>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</si>
  <si>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</si>
  <si>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</si>
  <si>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</si>
  <si>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</si>
  <si>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</si>
  <si>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</si>
  <si>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</si>
  <si>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</si>
  <si>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</si>
  <si>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</si>
  <si>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</si>
  <si>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</si>
  <si>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</si>
  <si>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</si>
  <si>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</si>
  <si>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</si>
  <si>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</si>
  <si>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</si>
  <si>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</si>
  <si>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</si>
  <si>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</si>
  <si>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</si>
  <si>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</si>
  <si>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</si>
  <si>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</si>
  <si>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</si>
  <si>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</si>
  <si>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</si>
  <si>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</si>
  <si>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</si>
  <si>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</si>
  <si>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</si>
  <si>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</si>
  <si>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</si>
  <si>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</si>
  <si>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</si>
  <si>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</si>
  <si>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</si>
  <si>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</si>
  <si>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</si>
  <si>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</si>
  <si>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</si>
  <si>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</si>
  <si>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</si>
  <si>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</si>
  <si>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</si>
  <si>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</si>
  <si>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</si>
  <si>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</si>
  <si>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</si>
  <si>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</si>
  <si>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</si>
  <si>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</si>
  <si>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</si>
  <si>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</si>
  <si>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</si>
  <si>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</si>
  <si>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</si>
  <si>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</si>
  <si>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</si>
  <si>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</si>
  <si>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</si>
  <si>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</si>
  <si>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</si>
  <si>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</si>
  <si>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</si>
  <si>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</si>
  <si>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</si>
  <si>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</si>
  <si>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</si>
  <si>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</si>
  <si>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</si>
  <si>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</si>
  <si>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</si>
  <si>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</si>
  <si>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</si>
  <si>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</si>
  <si>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</si>
  <si>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</si>
  <si>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</si>
  <si>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</si>
  <si>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</si>
  <si>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</si>
  <si>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</si>
  <si>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</si>
  <si>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</si>
  <si>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</si>
  <si>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</si>
  <si>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</si>
  <si>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</si>
  <si>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</si>
  <si>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</si>
  <si>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</si>
  <si>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</si>
  <si>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</si>
  <si>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</si>
  <si>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</si>
  <si>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</si>
  <si>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</si>
  <si>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</si>
  <si>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</si>
  <si>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</si>
  <si>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</si>
  <si>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</si>
  <si>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</si>
  <si>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</si>
  <si>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</si>
  <si>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</si>
  <si>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</si>
  <si>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</si>
  <si>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</si>
  <si>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</si>
  <si>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</si>
  <si>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</si>
  <si>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</si>
  <si>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</si>
  <si>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</si>
  <si>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</si>
  <si>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</si>
  <si>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</si>
  <si>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</si>
  <si>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</si>
  <si>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</si>
  <si>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</si>
  <si>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</si>
  <si>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</si>
  <si>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</si>
  <si>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</si>
  <si>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</si>
  <si>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</si>
  <si>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</si>
  <si>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</si>
  <si>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</si>
  <si>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</si>
  <si>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</si>
  <si>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</si>
  <si>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</si>
  <si>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</si>
  <si>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</si>
  <si>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</si>
  <si>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</si>
  <si>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</si>
  <si>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</si>
  <si>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</si>
  <si>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</si>
  <si>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</si>
  <si>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</si>
  <si>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</si>
  <si>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</si>
  <si>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</si>
  <si>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</si>
  <si>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</si>
  <si>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</si>
  <si>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</si>
  <si>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</si>
  <si>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</si>
  <si>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</si>
  <si>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</si>
  <si>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</si>
  <si>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</si>
  <si>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</si>
  <si>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</si>
  <si>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</si>
  <si>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</si>
  <si>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</si>
  <si>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</si>
  <si>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</si>
  <si>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</si>
  <si>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</si>
  <si>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</si>
  <si>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</si>
  <si>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</si>
  <si>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</si>
  <si>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</si>
  <si>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</si>
  <si>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</si>
  <si>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</si>
  <si>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</si>
  <si>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</si>
  <si>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</si>
  <si>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</si>
  <si>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</si>
  <si>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</si>
  <si>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</si>
  <si>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</si>
  <si>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</si>
  <si>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</si>
  <si>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</si>
  <si>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</si>
  <si>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</si>
  <si>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</si>
  <si>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</si>
  <si>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</si>
  <si>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</si>
  <si>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</si>
  <si>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</si>
  <si>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</si>
  <si>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</si>
  <si>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</si>
  <si>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</si>
  <si>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</si>
  <si>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</si>
  <si>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</si>
  <si>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</si>
  <si>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</si>
  <si>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</si>
  <si>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</si>
  <si>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</si>
  <si>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</si>
  <si>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</si>
  <si>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</si>
  <si>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</si>
  <si>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</si>
  <si>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</si>
  <si>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</si>
  <si>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</si>
  <si>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</si>
  <si>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</si>
  <si>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</si>
  <si>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</si>
  <si>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</si>
  <si>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</si>
  <si>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</si>
  <si>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</si>
  <si>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</si>
  <si>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</si>
  <si>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</si>
  <si>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</si>
  <si>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</si>
  <si>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</si>
  <si>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</si>
  <si>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</si>
  <si>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</si>
  <si>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</si>
  <si>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</si>
  <si>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</si>
  <si>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</si>
  <si>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</si>
  <si>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</si>
  <si>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</si>
  <si>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</si>
  <si>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</si>
  <si>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</si>
  <si>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</si>
  <si>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</si>
  <si>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</si>
  <si>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</si>
  <si>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</si>
  <si>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</si>
  <si>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</si>
  <si>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</si>
  <si>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</si>
  <si>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</si>
  <si>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</si>
  <si>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</si>
  <si>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</si>
  <si>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</si>
  <si>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</si>
  <si>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</si>
  <si>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</si>
  <si>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</si>
  <si>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</si>
  <si>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</si>
  <si>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</si>
  <si>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</si>
  <si>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</si>
  <si>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</si>
  <si>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</si>
  <si>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</si>
  <si>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</si>
  <si>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</si>
  <si>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</si>
  <si>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</si>
  <si>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</si>
  <si>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</si>
  <si>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</si>
  <si>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</si>
  <si>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</si>
  <si>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</si>
  <si>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</si>
  <si>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</si>
  <si>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</si>
  <si>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</si>
  <si>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</si>
  <si>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</si>
  <si>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</si>
  <si>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</si>
  <si>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</si>
  <si>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</si>
  <si>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</si>
  <si>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</si>
  <si>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</si>
  <si>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</si>
  <si>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</si>
  <si>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</si>
  <si>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</si>
  <si>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</si>
  <si>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</si>
  <si>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</si>
  <si>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</si>
  <si>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</si>
  <si>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</si>
  <si>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</si>
  <si>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</si>
  <si>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</si>
  <si>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</si>
  <si>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</si>
  <si>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</si>
  <si>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</si>
  <si>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</si>
  <si>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</si>
  <si>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</si>
  <si>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</si>
  <si>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</si>
  <si>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</si>
  <si>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</si>
  <si>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</si>
  <si>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</si>
  <si>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</si>
  <si>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</si>
  <si>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</si>
  <si>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</si>
  <si>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</si>
  <si>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</si>
  <si>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</si>
  <si>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</si>
  <si>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</si>
  <si>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</si>
  <si>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</si>
  <si>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</si>
  <si>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</si>
  <si>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</si>
  <si>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</si>
  <si>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</si>
  <si>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</si>
  <si>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</si>
  <si>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</si>
  <si>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</si>
  <si>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</si>
  <si>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</si>
  <si>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</si>
  <si>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</si>
  <si>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</si>
  <si>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</si>
  <si>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</si>
  <si>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</si>
  <si>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</si>
  <si>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</si>
  <si>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</si>
  <si>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</si>
  <si>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</si>
  <si>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</si>
  <si>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</si>
  <si>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</si>
  <si>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</si>
  <si>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</si>
  <si>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</si>
  <si>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</si>
  <si>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</si>
  <si>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</si>
  <si>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</si>
  <si>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</si>
  <si>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</si>
  <si>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</si>
  <si>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</si>
  <si>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</si>
  <si>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</si>
  <si>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</si>
  <si>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</si>
  <si>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</si>
  <si>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</si>
  <si>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</si>
  <si>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</si>
  <si>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</si>
  <si>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</si>
  <si>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</si>
  <si>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</si>
  <si>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</si>
  <si>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</si>
  <si>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</si>
  <si>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</si>
  <si>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</si>
  <si>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</si>
  <si>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</si>
  <si>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</si>
  <si>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</si>
  <si>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</si>
  <si>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</si>
  <si>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</si>
  <si>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</si>
  <si>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</si>
  <si>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</si>
  <si>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</si>
  <si>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</si>
  <si>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</si>
  <si>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</si>
  <si>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</si>
  <si>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</si>
  <si>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</si>
  <si>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</si>
  <si>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</si>
  <si>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</si>
  <si>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</si>
  <si>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</si>
  <si>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</si>
  <si>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</si>
  <si>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</si>
  <si>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</si>
  <si>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</si>
  <si>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</si>
  <si>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</si>
  <si>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</si>
  <si>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</si>
  <si>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</si>
  <si>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</si>
  <si>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</si>
  <si>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</si>
  <si>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</si>
  <si>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</si>
  <si>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</si>
  <si>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</si>
  <si>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</si>
  <si>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</si>
  <si>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</si>
  <si>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</si>
  <si>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</si>
  <si>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</si>
  <si>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</si>
  <si>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</si>
  <si>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</si>
  <si>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</si>
  <si>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</si>
  <si>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</si>
  <si>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</si>
  <si>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</si>
  <si>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</si>
  <si>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</si>
  <si>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</si>
  <si>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</si>
  <si>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</si>
  <si>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</si>
  <si>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</si>
  <si>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</si>
  <si>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</si>
  <si>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</si>
  <si>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</si>
  <si>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</si>
  <si>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</si>
  <si>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</si>
  <si>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</si>
  <si>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</si>
  <si>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</si>
  <si>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</si>
  <si>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</si>
  <si>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</si>
  <si>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</si>
  <si>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</si>
  <si>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</si>
  <si>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</si>
  <si>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</si>
  <si>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</si>
  <si>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</si>
  <si>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</si>
  <si>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</si>
  <si>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</si>
  <si>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</si>
  <si>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</si>
  <si>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</si>
  <si>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</si>
  <si>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</si>
  <si>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</si>
  <si>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</si>
  <si>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</si>
  <si>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</si>
  <si>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</si>
  <si>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</si>
  <si>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</si>
  <si>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</si>
  <si>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</si>
  <si>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</si>
  <si>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</si>
  <si>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</si>
  <si>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</si>
  <si>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</si>
  <si>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</si>
  <si>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</si>
  <si>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</si>
  <si>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</si>
  <si>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</si>
  <si>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</si>
  <si>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</si>
  <si>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</si>
  <si>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</si>
  <si>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</si>
  <si>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</si>
  <si>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</si>
  <si>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</si>
  <si>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</si>
  <si>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</si>
  <si>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</si>
  <si>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</si>
  <si>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</si>
  <si>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</si>
  <si>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</si>
  <si>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</si>
  <si>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</si>
  <si>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</si>
  <si>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</si>
  <si>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</si>
  <si>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</si>
  <si>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</si>
  <si>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</si>
  <si>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</si>
  <si>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</si>
  <si>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</si>
  <si>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</si>
  <si>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</si>
  <si>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</si>
  <si>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</si>
  <si>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</si>
  <si>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</si>
  <si>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</si>
  <si>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</si>
  <si>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</si>
  <si>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</si>
  <si>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</si>
  <si>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</si>
  <si>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</si>
  <si>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</si>
  <si>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</si>
  <si>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</si>
  <si>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</si>
  <si>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</si>
  <si>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</si>
  <si>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</si>
  <si>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</si>
  <si>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</si>
  <si>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</si>
  <si>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</si>
  <si>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</si>
  <si>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</si>
  <si>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</si>
  <si>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</si>
  <si>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</si>
  <si>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</si>
  <si>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</si>
  <si>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</si>
  <si>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</si>
  <si>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</si>
  <si>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</si>
  <si>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</si>
  <si>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</si>
  <si>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</si>
  <si>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</si>
  <si>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</si>
  <si>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</si>
  <si>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</si>
  <si>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</si>
  <si>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</si>
  <si>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</si>
  <si>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</si>
  <si>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</si>
  <si>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</si>
  <si>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</si>
  <si>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</si>
  <si>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</si>
  <si>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</si>
  <si>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</si>
  <si>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</si>
  <si>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</si>
  <si>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</si>
  <si>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</si>
  <si>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</si>
  <si>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</si>
  <si>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</si>
  <si>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</si>
  <si>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</si>
  <si>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</si>
  <si>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</si>
  <si>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</si>
  <si>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</si>
  <si>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</si>
  <si>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</si>
  <si>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</si>
  <si>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</si>
  <si>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</si>
  <si>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</si>
  <si>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</si>
  <si>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</si>
  <si>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</si>
  <si>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</si>
  <si>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</si>
  <si>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</si>
  <si>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</si>
  <si>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</si>
  <si>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</si>
  <si>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</si>
  <si>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</si>
  <si>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</si>
  <si>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</si>
  <si>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</si>
  <si>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</si>
  <si>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</si>
  <si>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</si>
  <si>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</si>
  <si>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</si>
  <si>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</si>
  <si>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</si>
  <si>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</si>
  <si>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</si>
  <si>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</si>
  <si>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</si>
  <si>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</si>
  <si>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</si>
  <si>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</si>
  <si>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</si>
  <si>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</si>
  <si>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</si>
  <si>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</si>
  <si>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</si>
  <si>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</si>
  <si>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</si>
  <si>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</si>
  <si>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</si>
  <si>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</si>
  <si>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</si>
  <si>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</si>
  <si>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</si>
  <si>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</si>
  <si>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</si>
  <si>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</si>
  <si>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</si>
  <si>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</si>
  <si>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</si>
  <si>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</si>
  <si>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</si>
  <si>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</si>
  <si>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</si>
  <si>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</si>
  <si>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</si>
  <si>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</si>
  <si>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</si>
  <si>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</si>
  <si>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</si>
  <si>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</si>
  <si>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</si>
  <si>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</si>
  <si>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</si>
  <si>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</si>
  <si>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</si>
  <si>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</si>
  <si>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</si>
  <si>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</si>
  <si>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</si>
  <si>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</si>
  <si>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</si>
  <si>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</si>
  <si>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</si>
  <si>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</si>
  <si>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</si>
  <si>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</si>
  <si>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</si>
  <si>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</si>
  <si>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</si>
  <si>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</si>
  <si>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</si>
  <si>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</si>
  <si>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</si>
  <si>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</si>
  <si>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</si>
  <si>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</si>
  <si>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</si>
  <si>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</si>
  <si>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</si>
  <si>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</si>
  <si>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</si>
  <si>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</si>
  <si>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</si>
  <si>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</si>
  <si>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</si>
  <si>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</si>
  <si>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</si>
  <si>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</si>
  <si>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</si>
  <si>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</si>
  <si>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</si>
  <si>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</si>
  <si>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</si>
  <si>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</si>
  <si>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</si>
  <si>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</si>
  <si>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</si>
  <si>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</si>
  <si>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</si>
  <si>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</si>
  <si>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</si>
  <si>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</si>
  <si>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</si>
  <si>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</si>
  <si>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</si>
  <si>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</si>
  <si>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</si>
  <si>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</si>
  <si>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</si>
  <si>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</si>
  <si>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</si>
  <si>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</si>
  <si>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</si>
  <si>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</si>
  <si>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</si>
  <si>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</si>
  <si>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</si>
  <si>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</si>
  <si>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</si>
  <si>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</si>
  <si>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</si>
  <si>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</si>
  <si>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</si>
  <si>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</si>
  <si>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</si>
  <si>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</si>
  <si>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</si>
  <si>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</si>
  <si>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</si>
  <si>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</si>
  <si>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</si>
  <si>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</si>
  <si>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</si>
  <si>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</si>
  <si>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</si>
  <si>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</si>
  <si>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</si>
  <si>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</si>
  <si>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</si>
  <si>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</si>
  <si>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</si>
  <si>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</si>
  <si>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</si>
  <si>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</si>
  <si>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</si>
  <si>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</si>
  <si>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</si>
  <si>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</si>
  <si>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</si>
  <si>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</si>
  <si>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</si>
  <si>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</si>
  <si>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</si>
  <si>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</si>
  <si>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</si>
  <si>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</si>
  <si>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</si>
  <si>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</si>
  <si>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</si>
  <si>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</si>
  <si>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</si>
  <si>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</si>
  <si>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</si>
  <si>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</si>
  <si>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</si>
  <si>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</si>
  <si>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</si>
  <si>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</si>
  <si>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</si>
  <si>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</si>
  <si>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</si>
  <si>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</si>
  <si>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</si>
  <si>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</si>
  <si>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</si>
  <si>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</si>
  <si>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</si>
  <si>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</si>
  <si>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</si>
  <si>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</si>
  <si>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</si>
  <si>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</si>
  <si>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</si>
  <si>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</si>
  <si>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</si>
  <si>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</si>
  <si>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</si>
  <si>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</si>
  <si>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</si>
  <si>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</si>
  <si>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</si>
  <si>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</si>
  <si>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</si>
  <si>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</si>
  <si>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</si>
  <si>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</si>
  <si>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</si>
  <si>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</si>
  <si>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</si>
  <si>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</si>
  <si>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</si>
  <si>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</si>
  <si>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</si>
  <si>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</si>
  <si>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</si>
  <si>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</si>
  <si>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</si>
  <si>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</si>
  <si>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</si>
  <si>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</si>
  <si>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</si>
  <si>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</si>
  <si>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</si>
  <si>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</si>
  <si>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</si>
  <si>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</si>
  <si>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</si>
  <si>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</si>
  <si>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</si>
  <si>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</si>
  <si>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</si>
  <si>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</si>
  <si>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</si>
  <si>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</si>
  <si>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</si>
  <si>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</si>
  <si>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</si>
  <si>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</si>
  <si>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</si>
  <si>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</si>
  <si>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</si>
  <si>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</si>
  <si>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</si>
  <si>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</si>
  <si>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</si>
  <si>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</si>
  <si>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</si>
  <si>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</si>
  <si>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</si>
  <si>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</si>
  <si>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</si>
  <si>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</si>
  <si>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</si>
  <si>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</si>
  <si>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</si>
  <si>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</si>
  <si>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</si>
  <si>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</si>
  <si>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</si>
  <si>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</si>
  <si>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</si>
  <si>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</si>
  <si>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</si>
  <si>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</si>
  <si>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</si>
  <si>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</si>
  <si>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</si>
  <si>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</si>
  <si>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</si>
  <si>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</si>
  <si>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</si>
  <si>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</si>
  <si>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</si>
  <si>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</si>
  <si>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</si>
  <si>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</si>
  <si>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</si>
  <si>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</si>
  <si>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</si>
  <si>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</si>
  <si>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</si>
  <si>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</si>
  <si>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</si>
  <si>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</si>
  <si>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</si>
  <si>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</si>
  <si>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</si>
  <si>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</si>
  <si>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</si>
  <si>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</si>
  <si>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</si>
  <si>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</si>
  <si>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</si>
  <si>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</si>
  <si>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</si>
  <si>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</si>
  <si>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</si>
  <si>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</si>
  <si>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</si>
  <si>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</si>
  <si>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</si>
  <si>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</si>
  <si>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</si>
  <si>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</si>
  <si>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</si>
  <si>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</si>
  <si>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</si>
  <si>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</si>
  <si>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</si>
  <si>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</si>
  <si>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</si>
  <si>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</si>
  <si>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</si>
  <si>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</si>
  <si>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</si>
  <si>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</si>
  <si>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</si>
  <si>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</si>
  <si>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</si>
  <si>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</si>
  <si>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</si>
  <si>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</si>
  <si>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</si>
  <si>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</si>
  <si>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</si>
  <si>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</si>
  <si>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</si>
  <si>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</si>
  <si>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</si>
  <si>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</si>
  <si>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</si>
  <si>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</si>
  <si>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</si>
  <si>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</si>
  <si>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</si>
  <si>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</si>
  <si>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</si>
  <si>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</si>
  <si>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</si>
  <si>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</si>
  <si>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</si>
  <si>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</si>
  <si>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</si>
  <si>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</si>
  <si>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</si>
  <si>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</si>
  <si>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</si>
  <si>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</si>
  <si>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</si>
  <si>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</si>
  <si>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</si>
  <si>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</si>
  <si>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</si>
  <si>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</si>
  <si>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</si>
  <si>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</si>
  <si>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</si>
  <si>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</si>
  <si>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</si>
  <si>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</si>
  <si>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</si>
  <si>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</si>
  <si>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</si>
  <si>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</si>
  <si>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</si>
  <si>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</si>
  <si>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</si>
  <si>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</si>
  <si>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</si>
  <si>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</si>
  <si>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</si>
  <si>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</si>
  <si>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</si>
  <si>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</si>
  <si>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</si>
  <si>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</si>
  <si>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</si>
  <si>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</si>
  <si>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</si>
  <si>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</si>
  <si>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</si>
  <si>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</si>
  <si>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</si>
  <si>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</si>
  <si>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</si>
  <si>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</si>
  <si>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</si>
  <si>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</si>
  <si>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</si>
  <si>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</si>
  <si>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</si>
  <si>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</si>
  <si>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</si>
  <si>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</si>
  <si>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</si>
  <si>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</si>
  <si>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</si>
  <si>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</si>
  <si>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</si>
  <si>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</si>
  <si>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</si>
  <si>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</si>
  <si>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</si>
  <si>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</si>
  <si>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</si>
  <si>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</si>
  <si>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</si>
  <si>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</si>
  <si>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</si>
  <si>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</si>
  <si>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</si>
  <si>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</si>
  <si>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</si>
  <si>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</si>
  <si>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</si>
  <si>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</si>
  <si>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</si>
  <si>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</si>
  <si>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</si>
  <si>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</si>
  <si>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</si>
  <si>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</si>
  <si>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</si>
  <si>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</si>
  <si>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</si>
  <si>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</si>
  <si>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</si>
  <si>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</si>
  <si>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</si>
  <si>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</si>
  <si>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</si>
  <si>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</si>
  <si>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</si>
  <si>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</si>
  <si>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</si>
  <si>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</si>
  <si>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</si>
  <si>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</si>
  <si>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</si>
  <si>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</si>
  <si>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</si>
  <si>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</si>
  <si>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</si>
  <si>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</si>
  <si>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</si>
  <si>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</si>
  <si>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</si>
  <si>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</si>
  <si>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</si>
  <si>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</si>
  <si>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</si>
  <si>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</si>
  <si>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</si>
  <si>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</si>
  <si>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</si>
  <si>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</si>
  <si>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</si>
  <si>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</si>
  <si>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</si>
  <si>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</si>
  <si>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</si>
  <si>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</si>
  <si>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</si>
  <si>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</si>
  <si>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</si>
  <si>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</si>
  <si>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</si>
  <si>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</si>
  <si>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</si>
  <si>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</si>
  <si>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</si>
  <si>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</si>
  <si>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</si>
  <si>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</si>
  <si>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</si>
  <si>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</si>
  <si>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</si>
  <si>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</si>
  <si>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</si>
  <si>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</si>
  <si>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</si>
  <si>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</si>
  <si>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</si>
  <si>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</si>
  <si>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</si>
  <si>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</si>
  <si>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</si>
  <si>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</si>
  <si>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</si>
  <si>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</si>
  <si>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</si>
  <si>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</si>
  <si>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</si>
  <si>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</si>
  <si>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</si>
  <si>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</si>
  <si>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</si>
  <si>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</si>
  <si>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</si>
  <si>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</si>
  <si>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</si>
  <si>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</si>
  <si>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</si>
  <si>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</si>
  <si>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</si>
  <si>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</si>
  <si>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</si>
  <si>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</si>
  <si>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</si>
  <si>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</si>
  <si>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</si>
  <si>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</si>
  <si>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</si>
  <si>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</si>
  <si>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</si>
  <si>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</si>
  <si>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</si>
  <si>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</si>
  <si>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</si>
  <si>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</si>
  <si>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</si>
  <si>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</si>
  <si>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</si>
  <si>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</si>
  <si>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</si>
  <si>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</si>
  <si>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</si>
  <si>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</si>
  <si>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</si>
  <si>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</si>
  <si>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</si>
  <si>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</si>
  <si>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</si>
  <si>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</si>
  <si>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</si>
  <si>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</si>
  <si>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</si>
  <si>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</si>
  <si>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</si>
  <si>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</si>
  <si>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</si>
  <si>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</si>
  <si>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</si>
  <si>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</si>
  <si>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</si>
  <si>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</si>
  <si>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</si>
  <si>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</si>
  <si>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</si>
  <si>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</si>
  <si>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</si>
  <si>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</si>
  <si>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</si>
  <si>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</si>
  <si>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</si>
  <si>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</si>
  <si>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</si>
  <si>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</si>
  <si>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</si>
  <si>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</si>
  <si>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</si>
  <si>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</si>
  <si>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</si>
  <si>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</si>
  <si>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</si>
  <si>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</si>
  <si>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</si>
  <si>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</si>
  <si>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</si>
  <si>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</si>
  <si>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</si>
  <si>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</si>
  <si>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</si>
  <si>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</si>
  <si>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</si>
  <si>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</si>
  <si>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</si>
  <si>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</si>
  <si>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</si>
  <si>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</si>
  <si>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</si>
  <si>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</si>
  <si>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</si>
  <si>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</si>
  <si>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</si>
  <si>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</si>
  <si>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</si>
  <si>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</si>
  <si>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</si>
  <si>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</si>
  <si>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</si>
  <si>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</si>
  <si>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</si>
  <si>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</si>
  <si>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</si>
  <si>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</si>
  <si>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</si>
  <si>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</si>
  <si>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</si>
  <si>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</si>
  <si>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</si>
  <si>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</si>
  <si>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</si>
  <si>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</si>
  <si>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</si>
  <si>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</si>
  <si>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</si>
  <si>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</si>
  <si>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</si>
  <si>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</si>
  <si>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</si>
  <si>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</si>
  <si>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</si>
  <si>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</si>
  <si>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</si>
  <si>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</si>
  <si>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</si>
  <si>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</si>
  <si>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</si>
  <si>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</si>
  <si>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</si>
  <si>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</si>
  <si>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</si>
  <si>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</si>
  <si>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</si>
  <si>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</si>
  <si>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</si>
  <si>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</si>
  <si>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</si>
  <si>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</si>
  <si>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</si>
  <si>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</si>
  <si>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</si>
  <si>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</si>
  <si>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</si>
  <si>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</si>
  <si>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</si>
  <si>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</si>
  <si>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</si>
  <si>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</si>
  <si>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</si>
  <si>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</si>
  <si>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</si>
  <si>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</si>
  <si>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</si>
  <si>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</si>
  <si>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</si>
  <si>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</si>
  <si>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</si>
  <si>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</si>
  <si>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</si>
  <si>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</si>
  <si>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</si>
  <si>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</si>
  <si>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</si>
  <si>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</si>
  <si>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</si>
  <si>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</si>
  <si>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</si>
  <si>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</si>
  <si>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</si>
  <si>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</si>
  <si>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</si>
  <si>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</si>
  <si>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</si>
  <si>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</si>
  <si>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</si>
  <si>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</si>
  <si>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</si>
  <si>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</si>
  <si>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</si>
  <si>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</si>
  <si>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</si>
  <si>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</si>
  <si>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</si>
  <si>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</si>
  <si>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</si>
  <si>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</si>
  <si>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</si>
  <si>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</si>
  <si>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</si>
  <si>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</si>
  <si>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</si>
  <si>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</si>
  <si>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</si>
  <si>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</si>
  <si>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</si>
  <si>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</si>
  <si>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</si>
  <si>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</si>
  <si>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</si>
  <si>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</si>
  <si>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</si>
  <si>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</si>
  <si>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</si>
  <si>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</si>
  <si>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</si>
  <si>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</si>
  <si>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</si>
  <si>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</si>
  <si>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</si>
  <si>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</si>
  <si>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</si>
  <si>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</si>
  <si>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</si>
  <si>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</si>
  <si>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</si>
  <si>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</si>
  <si>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</si>
  <si>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</si>
  <si>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</si>
  <si>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</si>
  <si>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</si>
  <si>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</si>
  <si>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</si>
  <si>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</si>
  <si>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</si>
  <si>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</si>
  <si>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</si>
  <si>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</si>
  <si>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</si>
  <si>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</si>
  <si>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</si>
  <si>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</si>
  <si>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</si>
  <si>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</si>
  <si>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</si>
  <si>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</si>
  <si>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</si>
  <si>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</si>
  <si>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</si>
  <si>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</si>
  <si>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</si>
  <si>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</si>
  <si>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</si>
  <si>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</si>
  <si>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</si>
  <si>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</si>
  <si>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</si>
  <si>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</si>
  <si>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</si>
  <si>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</si>
  <si>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</si>
  <si>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</si>
  <si>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</si>
  <si>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</si>
  <si>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</si>
  <si>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</si>
  <si>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</si>
  <si>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</si>
  <si>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</si>
  <si>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</si>
  <si>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</si>
  <si>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</si>
  <si>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</si>
  <si>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</si>
  <si>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</si>
  <si>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</si>
  <si>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</si>
  <si>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</si>
  <si>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</si>
  <si>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</si>
  <si>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</si>
  <si>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</si>
  <si>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</si>
  <si>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</si>
  <si>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</si>
  <si>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</si>
  <si>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</si>
  <si>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</si>
  <si>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</si>
  <si>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</si>
  <si>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</si>
  <si>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</si>
  <si>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</si>
  <si>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</si>
  <si>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</si>
  <si>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</si>
  <si>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</si>
  <si>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</si>
  <si>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</si>
  <si>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</si>
  <si>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</si>
  <si>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</si>
  <si>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</si>
  <si>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</si>
  <si>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</si>
  <si>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</si>
  <si>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</si>
  <si>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</si>
  <si>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</si>
  <si>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</si>
  <si>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</si>
  <si>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</si>
  <si>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</si>
  <si>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</si>
  <si>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</si>
  <si>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</si>
  <si>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</si>
  <si>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</si>
  <si>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</si>
  <si>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</si>
  <si>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</si>
  <si>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</si>
  <si>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</si>
  <si>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</si>
  <si>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</si>
  <si>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</si>
  <si>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</si>
  <si>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</si>
  <si>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</si>
  <si>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</si>
  <si>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</si>
  <si>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</si>
  <si>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</si>
  <si>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</si>
  <si>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</si>
  <si>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</si>
  <si>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</si>
  <si>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</si>
  <si>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</si>
  <si>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</si>
  <si>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</si>
  <si>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</si>
  <si>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</si>
  <si>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</si>
  <si>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</si>
  <si>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</si>
  <si>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</si>
  <si>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</si>
  <si>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</si>
  <si>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</si>
  <si>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</si>
  <si>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</si>
  <si>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</si>
  <si>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</si>
  <si>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</si>
  <si>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</si>
  <si>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</si>
  <si>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</si>
  <si>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</si>
  <si>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</si>
  <si>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</si>
  <si>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</si>
  <si>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</si>
  <si>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</si>
  <si>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</si>
  <si>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</si>
  <si>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</si>
  <si>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</si>
  <si>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</si>
  <si>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</si>
  <si>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</si>
  <si>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</si>
  <si>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</si>
  <si>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</si>
  <si>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</si>
  <si>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</si>
  <si>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</si>
  <si>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</si>
  <si>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</si>
  <si>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</si>
  <si>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</si>
  <si>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</si>
  <si>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</si>
  <si>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</si>
  <si>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</si>
  <si>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</si>
  <si>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</si>
  <si>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</si>
  <si>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</si>
  <si>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</si>
  <si>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</si>
  <si>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</si>
  <si>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</si>
  <si>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</si>
  <si>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</si>
  <si>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</si>
  <si>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</si>
  <si>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</si>
  <si>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</si>
  <si>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</si>
  <si>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</si>
  <si>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</si>
  <si>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</si>
  <si>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</si>
  <si>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</si>
  <si>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</si>
  <si>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</si>
  <si>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</si>
  <si>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</si>
  <si>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</si>
  <si>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</si>
  <si>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</si>
  <si>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</si>
  <si>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</si>
  <si>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</si>
  <si>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</si>
  <si>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</si>
  <si>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</si>
  <si>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</si>
  <si>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</si>
  <si>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</si>
  <si>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</si>
  <si>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</si>
  <si>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</si>
  <si>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</si>
  <si>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</si>
  <si>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</si>
  <si>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</si>
  <si>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</si>
  <si>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</si>
  <si>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</si>
  <si>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</si>
  <si>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</si>
  <si>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</si>
  <si>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</si>
  <si>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</si>
  <si>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</si>
  <si>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</si>
  <si>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</si>
  <si>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</si>
  <si>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</si>
  <si>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</si>
  <si>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</si>
  <si>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</si>
  <si>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</si>
  <si>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</si>
  <si>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</si>
  <si>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</si>
  <si>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</si>
  <si>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</si>
  <si>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</si>
  <si>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</si>
  <si>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</si>
  <si>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</si>
  <si>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</si>
  <si>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</si>
  <si>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</si>
  <si>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</si>
  <si>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</si>
  <si>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</si>
  <si>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</si>
  <si>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</si>
  <si>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</si>
  <si>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</si>
  <si>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</si>
  <si>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</si>
  <si>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</si>
  <si>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</si>
  <si>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</si>
  <si>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</si>
  <si>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</si>
  <si>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</si>
  <si>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</si>
  <si>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</si>
  <si>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</si>
  <si>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</si>
  <si>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</si>
  <si>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</si>
  <si>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</si>
  <si>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</si>
  <si>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</si>
  <si>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</si>
  <si>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</si>
  <si>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</si>
  <si>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</si>
  <si>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</si>
  <si>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</si>
  <si>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</si>
  <si>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</si>
  <si>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</si>
  <si>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</si>
  <si>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</si>
  <si>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</si>
  <si>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</si>
  <si>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</si>
  <si>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</si>
  <si>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</si>
  <si>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</si>
  <si>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</si>
  <si>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</si>
  <si>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</si>
  <si>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</si>
  <si>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</si>
  <si>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</si>
  <si>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</si>
  <si>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</si>
  <si>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</si>
  <si>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</si>
  <si>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</si>
  <si>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</si>
  <si>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</si>
  <si>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</si>
  <si>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</si>
  <si>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</si>
  <si>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</si>
  <si>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</si>
  <si>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</si>
  <si>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</si>
  <si>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</si>
  <si>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</si>
  <si>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</si>
  <si>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</si>
  <si>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</si>
  <si>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</si>
  <si>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</si>
  <si>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</si>
  <si>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</si>
  <si>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</si>
  <si>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</si>
  <si>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</si>
  <si>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</si>
  <si>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</si>
  <si>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</si>
  <si>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</si>
  <si>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</si>
  <si>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</si>
  <si>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</si>
  <si>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</si>
  <si>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</si>
  <si>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</si>
  <si>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</si>
  <si>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</si>
  <si>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</si>
  <si>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</si>
  <si>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</si>
  <si>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</si>
  <si>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</si>
  <si>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</si>
  <si>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</si>
  <si>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</si>
  <si>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</si>
  <si>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</si>
  <si>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</si>
  <si>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</si>
  <si>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</si>
  <si>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</si>
  <si>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</si>
  <si>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</si>
  <si>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</si>
  <si>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</si>
  <si>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</si>
  <si>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</si>
  <si>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</si>
  <si>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</si>
  <si>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</si>
  <si>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</si>
  <si>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</si>
  <si>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</si>
  <si>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</si>
  <si>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</si>
  <si>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</si>
  <si>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</si>
  <si>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</si>
  <si>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</si>
  <si>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</si>
  <si>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</si>
  <si>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</si>
  <si>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</si>
  <si>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</si>
  <si>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</si>
  <si>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</si>
  <si>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</si>
  <si>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</si>
  <si>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</si>
  <si>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</si>
  <si>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</si>
  <si>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</si>
  <si>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</si>
  <si>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</si>
  <si>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</si>
  <si>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</si>
  <si>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</si>
  <si>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</si>
  <si>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</si>
  <si>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</si>
  <si>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</si>
  <si>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</si>
  <si>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</si>
  <si>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</si>
  <si>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</si>
  <si>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</si>
  <si>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</si>
  <si>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</si>
  <si>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</si>
  <si>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</si>
  <si>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</si>
  <si>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</si>
  <si>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</si>
  <si>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</si>
  <si>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</si>
  <si>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</si>
  <si>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</si>
  <si>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</si>
  <si>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</si>
  <si>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</si>
  <si>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</si>
  <si>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</si>
  <si>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</si>
  <si>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</si>
  <si>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</si>
  <si>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</si>
  <si>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</si>
  <si>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</si>
  <si>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</si>
  <si>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</si>
  <si>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</si>
  <si>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</si>
  <si>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</si>
  <si>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</si>
  <si>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</si>
  <si>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</si>
  <si>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</si>
  <si>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</si>
  <si>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</si>
  <si>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</si>
  <si>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</si>
  <si>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</si>
  <si>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</si>
  <si>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</si>
  <si>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</si>
  <si>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</si>
  <si>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</si>
  <si>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</si>
  <si>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</si>
  <si>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</si>
  <si>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</si>
  <si>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</si>
  <si>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</si>
  <si>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</si>
  <si>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</si>
  <si>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</si>
  <si>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</si>
  <si>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</si>
  <si>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</si>
  <si>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</si>
  <si>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</si>
  <si>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</si>
  <si>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</si>
  <si>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</si>
  <si>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</si>
  <si>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</si>
  <si>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</si>
  <si>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</si>
  <si>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</si>
  <si>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</si>
  <si>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</si>
  <si>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</si>
  <si>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</si>
  <si>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</si>
  <si>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</si>
  <si>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</si>
  <si>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</si>
  <si>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</si>
  <si>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</si>
  <si>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</si>
  <si>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</si>
  <si>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</si>
  <si>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</si>
  <si>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</si>
  <si>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</si>
  <si>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</si>
  <si>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</si>
  <si>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</si>
  <si>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</si>
  <si>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</si>
  <si>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</si>
  <si>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</si>
  <si>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</si>
  <si>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</si>
  <si>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</si>
  <si>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</si>
  <si>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</si>
  <si>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</si>
  <si>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</si>
  <si>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</si>
  <si>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</si>
  <si>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</si>
  <si>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</si>
  <si>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</si>
  <si>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</si>
  <si>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</si>
  <si>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</si>
  <si>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</si>
  <si>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</si>
  <si>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</si>
  <si>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</si>
  <si>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</si>
  <si>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</si>
  <si>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</si>
  <si>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</si>
  <si>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</si>
  <si>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</si>
  <si>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</si>
  <si>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</si>
  <si>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</si>
  <si>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</si>
  <si>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</si>
  <si>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</si>
  <si>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</si>
  <si>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</si>
  <si>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</si>
  <si>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</si>
  <si>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</si>
  <si>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</si>
  <si>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</si>
  <si>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</si>
  <si>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</si>
  <si>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</si>
  <si>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</si>
  <si>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</si>
  <si>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</si>
  <si>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</si>
  <si>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</si>
  <si>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</si>
  <si>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</si>
  <si>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</si>
  <si>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</si>
  <si>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</si>
  <si>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</si>
  <si>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</si>
  <si>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</si>
  <si>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</si>
  <si>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</si>
  <si>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</si>
  <si>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</si>
  <si>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</si>
  <si>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</si>
  <si>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</si>
  <si>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</si>
  <si>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</si>
  <si>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</si>
  <si>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</si>
  <si>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</si>
  <si>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</si>
  <si>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</si>
  <si>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</si>
  <si>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</si>
  <si>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</si>
  <si>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</si>
  <si>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</si>
  <si>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</si>
  <si>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</si>
  <si>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</si>
  <si>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</si>
  <si>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</si>
  <si>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</si>
  <si>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</si>
  <si>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</si>
  <si>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</si>
  <si>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</si>
  <si>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</si>
  <si>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</si>
  <si>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</si>
  <si>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</si>
  <si>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</si>
  <si>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</si>
  <si>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</si>
  <si>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</si>
  <si>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</si>
  <si>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</si>
  <si>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</si>
  <si>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</si>
  <si>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</si>
  <si>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</si>
  <si>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</si>
  <si>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</si>
  <si>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</si>
  <si>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</si>
  <si>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</si>
  <si>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</si>
  <si>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</si>
  <si>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</si>
  <si>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</si>
  <si>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</si>
  <si>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</si>
  <si>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</si>
  <si>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</si>
  <si>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</si>
  <si>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</si>
  <si>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</si>
  <si>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</si>
  <si>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</si>
  <si>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</si>
  <si>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</si>
  <si>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</si>
  <si>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</si>
  <si>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</si>
  <si>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</si>
  <si>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</si>
  <si>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</si>
  <si>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</si>
  <si>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</si>
  <si>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</si>
  <si>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</si>
  <si>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</si>
  <si>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</si>
  <si>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</si>
  <si>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</si>
  <si>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</si>
  <si>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</si>
  <si>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</si>
  <si>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</si>
  <si>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</si>
  <si>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</si>
  <si>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</si>
  <si>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</si>
  <si>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</si>
  <si>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</si>
  <si>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</si>
  <si>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</si>
  <si>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</si>
  <si>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</si>
  <si>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</si>
  <si>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</si>
  <si>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</si>
  <si>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</si>
  <si>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</si>
  <si>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</si>
  <si>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</si>
  <si>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</si>
  <si>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</si>
  <si>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</si>
  <si>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</si>
  <si>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</si>
  <si>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</si>
  <si>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</si>
  <si>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</si>
  <si>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</si>
  <si>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</si>
  <si>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</si>
  <si>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</si>
  <si>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</si>
  <si>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</si>
  <si>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</si>
  <si>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</si>
  <si>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</si>
  <si>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</si>
  <si>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</si>
  <si>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</si>
  <si>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</si>
  <si>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</si>
  <si>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</si>
  <si>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</si>
  <si>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</si>
  <si>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</si>
  <si>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</si>
  <si>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</si>
  <si>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</si>
  <si>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</si>
  <si>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</si>
  <si>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</si>
  <si>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</si>
  <si>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</si>
  <si>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</si>
  <si>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</si>
  <si>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</si>
  <si>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</si>
  <si>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</si>
  <si>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</si>
  <si>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</si>
  <si>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</si>
  <si>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</si>
  <si>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</si>
  <si>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</si>
  <si>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</si>
  <si>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</si>
  <si>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</si>
  <si>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</si>
  <si>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</si>
  <si>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</si>
  <si>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</si>
  <si>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</si>
  <si>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</si>
  <si>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</si>
  <si>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</si>
  <si>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</si>
  <si>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</si>
  <si>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</si>
  <si>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</si>
  <si>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</si>
  <si>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</si>
  <si>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</si>
  <si>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</si>
  <si>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</si>
  <si>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</si>
  <si>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</si>
  <si>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</si>
  <si>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</si>
  <si>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</si>
  <si>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</si>
  <si>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</si>
  <si>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</si>
  <si>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</si>
  <si>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</si>
  <si>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</si>
  <si>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</si>
  <si>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</si>
  <si>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</si>
  <si>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</si>
  <si>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</si>
  <si>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</si>
  <si>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</si>
  <si>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</si>
  <si>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</si>
  <si>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</si>
  <si>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</si>
  <si>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</si>
  <si>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</si>
  <si>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</si>
  <si>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</si>
  <si>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</si>
  <si>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</si>
  <si>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</si>
  <si>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</si>
  <si>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</si>
  <si>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</si>
  <si>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</si>
  <si>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</si>
  <si>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</si>
  <si>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</si>
  <si>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</si>
  <si>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</si>
  <si>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</si>
  <si>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</si>
  <si>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</si>
  <si>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</si>
  <si>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</si>
  <si>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</si>
  <si>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</si>
  <si>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</si>
  <si>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</si>
  <si>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</si>
  <si>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</si>
  <si>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</si>
  <si>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</si>
  <si>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</si>
  <si>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</si>
  <si>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</si>
  <si>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</si>
  <si>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</si>
  <si>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</si>
  <si>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</si>
  <si>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</si>
  <si>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</si>
  <si>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</si>
  <si>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</si>
  <si>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</si>
  <si>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</si>
  <si>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</si>
  <si>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</si>
  <si>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</si>
  <si>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</si>
  <si>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</si>
  <si>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</si>
  <si>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</si>
  <si>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</si>
  <si>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</si>
  <si>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</si>
  <si>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</si>
  <si>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</si>
  <si>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</si>
  <si>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</si>
  <si>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</si>
  <si>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</si>
  <si>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</si>
  <si>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</si>
  <si>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</si>
  <si>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</si>
  <si>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</si>
  <si>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</si>
  <si>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</si>
  <si>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</si>
  <si>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</si>
  <si>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</si>
  <si>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</si>
  <si>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</si>
  <si>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</si>
  <si>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</si>
  <si>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</si>
  <si>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</si>
  <si>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</si>
  <si>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</si>
  <si>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</si>
  <si>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</si>
  <si>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</si>
  <si>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</si>
  <si>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</si>
  <si>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</si>
  <si>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</si>
  <si>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</si>
  <si>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</si>
  <si>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</si>
  <si>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</si>
  <si>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</si>
  <si>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</si>
  <si>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</si>
  <si>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</si>
  <si>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</si>
  <si>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</si>
  <si>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</si>
  <si>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</si>
  <si>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</si>
  <si>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</si>
  <si>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</si>
  <si>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</si>
  <si>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</si>
  <si>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</si>
  <si>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</si>
  <si>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</si>
  <si>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</si>
  <si>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</si>
  <si>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</si>
  <si>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</si>
  <si>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</si>
  <si>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</si>
  <si>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</si>
  <si>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</si>
  <si>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</si>
  <si>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</si>
  <si>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</si>
  <si>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</si>
  <si>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</si>
  <si>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</si>
  <si>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</si>
  <si>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</si>
  <si>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</si>
  <si>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</si>
  <si>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</si>
  <si>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</si>
  <si>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</si>
  <si>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</si>
  <si>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</si>
  <si>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</si>
  <si>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</si>
  <si>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</si>
  <si>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</si>
  <si>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</si>
  <si>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</si>
  <si>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</si>
  <si>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</si>
  <si>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</si>
  <si>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</si>
  <si>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</si>
  <si>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</si>
  <si>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</si>
  <si>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</si>
  <si>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</si>
  <si>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</si>
  <si>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</si>
  <si>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</si>
  <si>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</si>
  <si>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</si>
  <si>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</si>
  <si>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</si>
  <si>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</si>
  <si>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</si>
  <si>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</si>
  <si>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</si>
  <si>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</si>
  <si>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</si>
  <si>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</si>
  <si>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</si>
  <si>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</si>
  <si>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</si>
  <si>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</si>
  <si>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</si>
  <si>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</si>
  <si>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</si>
  <si>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</si>
  <si>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</si>
  <si>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</si>
  <si>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</si>
  <si>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</si>
  <si>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</si>
  <si>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</si>
  <si>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</si>
  <si>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</si>
  <si>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</si>
  <si>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</si>
  <si>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</si>
  <si>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</si>
  <si>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</si>
  <si>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</si>
  <si>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</si>
  <si>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</si>
  <si>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</si>
  <si>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</si>
  <si>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</si>
  <si>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</si>
  <si>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</si>
  <si>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</si>
  <si>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</si>
  <si>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</si>
  <si>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</si>
  <si>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</si>
  <si>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</si>
  <si>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</si>
  <si>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</si>
  <si>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</si>
  <si>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</si>
  <si>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</si>
  <si>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</si>
  <si>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</si>
  <si>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</si>
  <si>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</si>
  <si>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</si>
  <si>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</si>
  <si>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</si>
  <si>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</si>
  <si>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</si>
  <si>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</si>
  <si>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</si>
  <si>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</si>
  <si>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</si>
  <si>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</si>
  <si>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</si>
  <si>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</si>
  <si>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</si>
  <si>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</si>
  <si>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</si>
  <si>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</si>
  <si>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</si>
  <si>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</si>
  <si>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</si>
  <si>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</si>
  <si>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</si>
  <si>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</si>
  <si>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</si>
  <si>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</si>
  <si>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</si>
  <si>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</si>
  <si>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</si>
  <si>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</si>
  <si>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</si>
  <si>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</si>
  <si>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</si>
  <si>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</si>
  <si>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</si>
  <si>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</si>
  <si>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</si>
  <si>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</si>
  <si>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</si>
  <si>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</si>
  <si>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</si>
  <si>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</si>
  <si>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</si>
  <si>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</si>
  <si>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</si>
  <si>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</si>
  <si>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</si>
  <si>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</si>
  <si>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</si>
  <si>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</si>
  <si>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</si>
  <si>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</si>
  <si>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</si>
  <si>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</si>
  <si>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</si>
  <si>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</si>
  <si>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</si>
  <si>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</si>
  <si>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</si>
  <si>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</si>
  <si>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</si>
  <si>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</si>
  <si>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</si>
  <si>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</si>
  <si>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</si>
  <si>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</si>
  <si>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</si>
  <si>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</si>
  <si>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</si>
  <si>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</si>
  <si>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</si>
  <si>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</si>
  <si>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</si>
  <si>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</si>
  <si>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</si>
  <si>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</si>
  <si>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</si>
  <si>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</si>
  <si>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</si>
  <si>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</si>
  <si>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</si>
  <si>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</si>
  <si>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</si>
  <si>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</si>
  <si>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</si>
  <si>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</si>
  <si>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</si>
  <si>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</si>
  <si>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</si>
  <si>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</si>
  <si>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</si>
  <si>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</si>
  <si>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</si>
  <si>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</si>
  <si>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</si>
  <si>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</si>
  <si>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</si>
  <si>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</si>
  <si>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</si>
  <si>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</si>
  <si>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</si>
  <si>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</si>
  <si>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</si>
  <si>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</si>
  <si>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</si>
  <si>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</si>
  <si>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</si>
  <si>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</si>
  <si>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</si>
  <si>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</si>
  <si>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</si>
  <si>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</si>
  <si>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</si>
  <si>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</si>
  <si>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</si>
  <si>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</si>
  <si>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</si>
  <si>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</si>
  <si>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</si>
  <si>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</si>
  <si>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</si>
  <si>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</si>
  <si>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</si>
  <si>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</si>
  <si>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</si>
  <si>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</si>
  <si>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</si>
  <si>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</si>
  <si>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</si>
  <si>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</si>
  <si>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</si>
  <si>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</si>
  <si>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</si>
  <si>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</si>
  <si>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</si>
  <si>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</si>
  <si>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</si>
  <si>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</si>
  <si>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</si>
  <si>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</si>
  <si>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</si>
  <si>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</si>
  <si>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</si>
  <si>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</si>
  <si>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</si>
  <si>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</si>
  <si>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</si>
  <si>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</si>
  <si>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</si>
  <si>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</si>
  <si>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</si>
  <si>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</si>
  <si>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</si>
  <si>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</si>
  <si>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</si>
  <si>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</si>
  <si>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</si>
  <si>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</si>
  <si>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</si>
  <si>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</si>
  <si>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</si>
  <si>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</si>
  <si>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</si>
  <si>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</si>
  <si>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</si>
  <si>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</si>
  <si>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</si>
  <si>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</si>
  <si>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</si>
  <si>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</si>
  <si>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</si>
  <si>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</si>
  <si>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</si>
  <si>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</si>
  <si>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</si>
  <si>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</si>
  <si>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</si>
  <si>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</si>
  <si>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</si>
  <si>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</si>
  <si>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</si>
  <si>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</si>
  <si>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</si>
  <si>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</si>
  <si>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</si>
  <si>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</si>
  <si>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</si>
  <si>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</si>
  <si>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</si>
  <si>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</si>
  <si>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</si>
  <si>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</si>
  <si>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</si>
  <si>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</si>
  <si>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</si>
  <si>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</si>
  <si>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</si>
  <si>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</si>
  <si>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</si>
  <si>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</si>
  <si>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</si>
  <si>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</si>
  <si>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</si>
  <si>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</si>
  <si>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</si>
  <si>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</si>
  <si>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</si>
  <si>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</si>
  <si>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</si>
  <si>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</si>
  <si>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</si>
  <si>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</si>
  <si>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</si>
  <si>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</si>
  <si>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</si>
  <si>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</si>
  <si>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</si>
  <si>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</si>
  <si>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</si>
  <si>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</si>
  <si>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</si>
  <si>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</si>
  <si>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</si>
  <si>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</si>
  <si>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</si>
  <si>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</si>
  <si>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</si>
  <si>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</si>
  <si>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</si>
  <si>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</si>
  <si>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</si>
  <si>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</si>
  <si>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</si>
  <si>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</si>
  <si>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</si>
  <si>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</si>
  <si>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</si>
  <si>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</si>
  <si>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</si>
  <si>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</si>
  <si>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</si>
  <si>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</si>
  <si>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</si>
  <si>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</si>
  <si>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</si>
  <si>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</si>
  <si>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</si>
  <si>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</si>
  <si>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</si>
  <si>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</si>
  <si>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</si>
  <si>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</si>
  <si>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</si>
  <si>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</si>
  <si>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</si>
  <si>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</si>
  <si>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</si>
  <si>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</si>
  <si>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</si>
  <si>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</si>
  <si>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</si>
  <si>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</si>
  <si>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</si>
  <si>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</si>
  <si>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</si>
  <si>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</si>
  <si>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</si>
  <si>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</si>
  <si>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</si>
  <si>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</si>
  <si>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</si>
  <si>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</si>
  <si>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</si>
  <si>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</si>
  <si>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</si>
  <si>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</si>
  <si>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</si>
  <si>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</si>
  <si>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</si>
  <si>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</si>
  <si>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</si>
  <si>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</si>
  <si>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</si>
  <si>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</si>
  <si>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</si>
  <si>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</si>
  <si>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</si>
  <si>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</si>
  <si>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</si>
  <si>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</si>
  <si>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</si>
  <si>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</si>
  <si>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</si>
  <si>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</si>
  <si>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</si>
  <si>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</si>
  <si>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</si>
  <si>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</si>
  <si>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</si>
  <si>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</si>
  <si>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</si>
  <si>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</si>
  <si>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</si>
  <si>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</si>
  <si>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</si>
  <si>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</si>
  <si>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</si>
  <si>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</si>
  <si>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</si>
  <si>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</si>
  <si>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</si>
  <si>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</si>
  <si>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</si>
  <si>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</si>
  <si>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</si>
  <si>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</si>
  <si>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</si>
  <si>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</si>
  <si>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</si>
  <si>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</si>
  <si>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</si>
  <si>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</si>
  <si>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</si>
  <si>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</si>
  <si>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</si>
  <si>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</si>
  <si>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</si>
  <si>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</si>
  <si>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</si>
  <si>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</si>
  <si>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</si>
  <si>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</si>
  <si>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</si>
  <si>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</si>
  <si>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</si>
  <si>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</si>
  <si>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</si>
  <si>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</si>
  <si>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</si>
  <si>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</si>
  <si>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</si>
  <si>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</si>
  <si>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</si>
  <si>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</si>
  <si>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</si>
  <si>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</si>
  <si>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</si>
  <si>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</si>
  <si>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</si>
  <si>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</si>
  <si>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</si>
  <si>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</si>
  <si>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</si>
  <si>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</si>
  <si>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</si>
  <si>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</si>
  <si>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</si>
  <si>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</si>
  <si>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</si>
  <si>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</si>
  <si>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</si>
  <si>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</si>
  <si>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</si>
  <si>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</si>
  <si>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</si>
  <si>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</si>
  <si>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</si>
  <si>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</si>
  <si>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</si>
  <si>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</si>
  <si>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</si>
  <si>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</si>
  <si>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</si>
  <si>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</si>
  <si>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</si>
  <si>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</si>
  <si>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</si>
  <si>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</si>
  <si>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</si>
  <si>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</si>
  <si>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</si>
  <si>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</si>
  <si>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</si>
  <si>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</si>
  <si>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</si>
  <si>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</si>
  <si>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</si>
  <si>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</si>
  <si>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</si>
  <si>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</si>
  <si>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</si>
  <si>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</si>
  <si>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</si>
  <si>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</si>
  <si>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</si>
  <si>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</si>
  <si>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</si>
  <si>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</si>
  <si>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</si>
  <si>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</si>
  <si>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</si>
  <si>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</si>
  <si>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</si>
  <si>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</si>
  <si>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</si>
  <si>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</si>
  <si>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</si>
  <si>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</si>
  <si>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</si>
  <si>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</si>
  <si>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</si>
  <si>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</si>
  <si>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</si>
  <si>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</si>
  <si>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</si>
  <si>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</si>
  <si>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</si>
  <si>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</si>
  <si>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</si>
  <si>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</si>
  <si>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</si>
  <si>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</si>
  <si>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</si>
  <si>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</si>
  <si>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</si>
  <si>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</si>
  <si>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</si>
  <si>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</si>
  <si>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</si>
  <si>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</si>
  <si>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</si>
  <si>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</si>
  <si>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</si>
  <si>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</si>
  <si>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</si>
  <si>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</si>
  <si>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</si>
  <si>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</si>
  <si>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</si>
  <si>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</si>
  <si>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</si>
  <si>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</si>
  <si>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</si>
  <si>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</si>
  <si>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</si>
  <si>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</si>
  <si>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</si>
  <si>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</si>
  <si>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</si>
  <si>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</si>
  <si>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</si>
  <si>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</si>
  <si>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</si>
  <si>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</si>
  <si>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</si>
  <si>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</si>
  <si>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</si>
  <si>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</si>
  <si>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</si>
  <si>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</si>
  <si>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</si>
  <si>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</si>
  <si>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</si>
  <si>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</si>
  <si>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</si>
  <si>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</si>
  <si>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</si>
  <si>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</si>
  <si>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</si>
  <si>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</si>
  <si>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</si>
  <si>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</si>
  <si>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</si>
  <si>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</si>
  <si>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</si>
  <si>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</si>
  <si>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</si>
  <si>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</si>
  <si>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</si>
  <si>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</si>
  <si>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</si>
  <si>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</si>
  <si>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</si>
  <si>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</si>
  <si>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</si>
  <si>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</si>
  <si>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</si>
  <si>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</si>
  <si>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</si>
  <si>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</si>
  <si>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</si>
  <si>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</si>
  <si>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</si>
  <si>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</si>
  <si>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</si>
  <si>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</si>
  <si>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</si>
  <si>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</si>
  <si>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</si>
  <si>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</si>
  <si>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</si>
  <si>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</si>
  <si>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</si>
  <si>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</si>
  <si>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</si>
  <si>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</si>
  <si>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</si>
  <si>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</si>
  <si>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</si>
  <si>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</si>
  <si>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</si>
  <si>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</si>
  <si>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</si>
  <si>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</si>
  <si>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</si>
  <si>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</si>
  <si>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</si>
  <si>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</si>
  <si>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</si>
  <si>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</si>
  <si>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</si>
  <si>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</si>
  <si>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</si>
  <si>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</si>
  <si>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</si>
  <si>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</si>
  <si>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</si>
  <si>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</si>
  <si>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</si>
  <si>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</si>
  <si>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</si>
  <si>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</si>
  <si>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</si>
  <si>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</si>
  <si>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</si>
  <si>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</si>
  <si>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</si>
  <si>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</si>
  <si>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</si>
  <si>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</si>
  <si>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</si>
  <si>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</si>
  <si>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</si>
  <si>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</si>
  <si>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</si>
  <si>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</si>
  <si>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</si>
  <si>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</si>
  <si>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</si>
  <si>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</si>
  <si>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</si>
  <si>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</si>
  <si>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</si>
  <si>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</si>
  <si>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</si>
  <si>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</si>
  <si>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</si>
  <si>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</si>
  <si>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</si>
  <si>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</si>
  <si>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</si>
  <si>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</si>
  <si>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</si>
  <si>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</si>
  <si>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</si>
  <si>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</si>
  <si>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</si>
  <si>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</si>
  <si>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</si>
  <si>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</si>
  <si>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</si>
  <si>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</si>
  <si>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</si>
  <si>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</si>
  <si>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</si>
  <si>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</si>
  <si>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</si>
  <si>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</si>
  <si>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</si>
  <si>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</si>
  <si>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</si>
  <si>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</si>
  <si>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</si>
  <si>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</si>
  <si>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</si>
  <si>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</si>
  <si>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</si>
  <si>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</si>
  <si>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</si>
  <si>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</si>
  <si>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</si>
  <si>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</si>
  <si>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</si>
  <si>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</si>
  <si>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</si>
  <si>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</si>
  <si>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</si>
  <si>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</si>
  <si>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</si>
  <si>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</si>
  <si>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</si>
  <si>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</si>
  <si>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</si>
  <si>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</si>
  <si>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</si>
  <si>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</si>
  <si>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</si>
  <si>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</si>
  <si>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</si>
  <si>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</si>
  <si>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</si>
  <si>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</si>
  <si>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</si>
  <si>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</si>
  <si>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</si>
  <si>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</si>
  <si>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</si>
  <si>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</si>
  <si>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</si>
  <si>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</si>
  <si>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</si>
  <si>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</si>
  <si>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</si>
  <si>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</si>
  <si>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</si>
  <si>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</si>
  <si>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</si>
  <si>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</si>
  <si>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</si>
  <si>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</si>
  <si>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</si>
  <si>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</si>
  <si>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</si>
  <si>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</si>
  <si>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</si>
  <si>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</si>
  <si>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</si>
  <si>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</si>
  <si>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</si>
  <si>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</si>
  <si>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</si>
  <si>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</si>
  <si>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</si>
  <si>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</si>
  <si>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</si>
  <si>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</si>
  <si>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</si>
  <si>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</si>
  <si>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</si>
  <si>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</si>
  <si>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</si>
  <si>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</si>
  <si>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</si>
  <si>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</si>
  <si>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</si>
  <si>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</si>
  <si>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</si>
  <si>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</si>
  <si>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</si>
  <si>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</si>
  <si>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</si>
  <si>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</si>
  <si>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</si>
  <si>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</si>
  <si>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</si>
  <si>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</si>
  <si>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</si>
  <si>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</si>
  <si>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</si>
  <si>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</si>
  <si>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</si>
  <si>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</si>
  <si>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</si>
  <si>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</si>
  <si>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</si>
  <si>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</si>
  <si>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</si>
  <si>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</si>
  <si>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</si>
  <si>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</si>
  <si>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</si>
  <si>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</si>
  <si>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</si>
  <si>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</si>
  <si>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</si>
  <si>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</si>
  <si>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</si>
  <si>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</si>
  <si>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</si>
  <si>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</si>
  <si>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</si>
  <si>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</si>
  <si>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</si>
  <si>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</si>
  <si>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</si>
  <si>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</si>
  <si>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</si>
  <si>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</si>
  <si>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</si>
  <si>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</si>
  <si>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</si>
  <si>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</si>
  <si>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</si>
  <si>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</si>
  <si>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</si>
  <si>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</si>
  <si>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</si>
  <si>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</si>
  <si>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</si>
  <si>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</si>
  <si>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</si>
  <si>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</si>
  <si>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</si>
  <si>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</si>
  <si>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</si>
  <si>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</si>
  <si>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</si>
  <si>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</si>
  <si>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</si>
  <si>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</si>
  <si>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</si>
  <si>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</si>
  <si>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</si>
  <si>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</si>
  <si>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</si>
  <si>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</si>
  <si>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</si>
  <si>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</si>
  <si>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</si>
  <si>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</si>
  <si>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</si>
  <si>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</si>
  <si>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</si>
  <si>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</si>
  <si>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</si>
  <si>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</si>
  <si>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</si>
  <si>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</si>
  <si>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</si>
  <si>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</si>
  <si>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</si>
  <si>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</si>
  <si>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</si>
  <si>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</si>
  <si>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</si>
  <si>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</si>
  <si>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</si>
  <si>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</si>
  <si>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</si>
  <si>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</si>
  <si>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</si>
  <si>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</si>
  <si>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</si>
  <si>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</si>
  <si>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</si>
  <si>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</si>
  <si>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</si>
  <si>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</si>
  <si>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</si>
  <si>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</si>
  <si>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</si>
  <si>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</si>
  <si>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</si>
  <si>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</si>
  <si>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</si>
  <si>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</si>
  <si>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</si>
  <si>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</si>
  <si>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</si>
  <si>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</si>
  <si>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</si>
  <si>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</si>
  <si>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</si>
  <si>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</si>
  <si>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</si>
  <si>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</si>
  <si>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</si>
  <si>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</si>
  <si>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</si>
  <si>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</si>
  <si>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</si>
  <si>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</si>
  <si>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</si>
  <si>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</si>
  <si>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</si>
  <si>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</si>
  <si>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</si>
  <si>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</si>
  <si>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</si>
  <si>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</si>
  <si>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</si>
  <si>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</si>
  <si>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</si>
  <si>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</si>
  <si>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</si>
  <si>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</si>
  <si>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</si>
  <si>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</si>
  <si>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</si>
  <si>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</si>
  <si>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</si>
  <si>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</si>
  <si>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</si>
  <si>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</si>
  <si>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</si>
  <si>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</si>
  <si>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</si>
  <si>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</si>
  <si>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</si>
  <si>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</si>
  <si>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</si>
  <si>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</si>
  <si>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</si>
  <si>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</si>
  <si>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</si>
  <si>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</si>
  <si>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</si>
  <si>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</si>
  <si>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</si>
  <si>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</si>
  <si>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</si>
  <si>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</si>
  <si>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</si>
  <si>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</si>
  <si>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</si>
  <si>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</si>
  <si>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</si>
  <si>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</si>
  <si>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</si>
  <si>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</si>
  <si>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</si>
  <si>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</si>
  <si>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</si>
  <si>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</si>
  <si>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</si>
  <si>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</si>
  <si>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</si>
  <si>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</si>
  <si>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</si>
  <si>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</si>
  <si>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</si>
  <si>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</si>
  <si>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</si>
  <si>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</si>
  <si>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</si>
  <si>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</si>
  <si>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</si>
  <si>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</si>
  <si>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</si>
  <si>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</si>
  <si>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</si>
  <si>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</si>
  <si>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</si>
  <si>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</si>
  <si>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</si>
  <si>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</si>
  <si>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</si>
  <si>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</si>
  <si>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</si>
  <si>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</si>
  <si>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</si>
  <si>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</si>
  <si>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</si>
  <si>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</si>
  <si>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</si>
  <si>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</si>
  <si>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</si>
  <si>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</si>
  <si>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</si>
  <si>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</si>
  <si>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</si>
  <si>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</si>
  <si>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</si>
  <si>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</si>
  <si>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</si>
  <si>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</si>
  <si>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</si>
  <si>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</si>
  <si>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</si>
  <si>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</si>
  <si>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</si>
  <si>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</si>
  <si>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</si>
  <si>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</si>
  <si>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</si>
  <si>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</si>
  <si>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</si>
  <si>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</si>
  <si>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</si>
  <si>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</si>
  <si>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</si>
  <si>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</si>
  <si>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</si>
  <si>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</si>
  <si>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</si>
  <si>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</si>
  <si>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</si>
  <si>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</si>
  <si>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</si>
  <si>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</si>
  <si>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</si>
  <si>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</si>
  <si>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</si>
  <si>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</si>
  <si>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</si>
  <si>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</si>
  <si>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</si>
  <si>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</si>
  <si>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</si>
  <si>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</si>
  <si>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</si>
  <si>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</si>
  <si>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</si>
  <si>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</si>
  <si>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</si>
  <si>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</si>
  <si>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</si>
  <si>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</si>
  <si>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</si>
  <si>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</si>
  <si>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</si>
  <si>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</si>
  <si>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</si>
  <si>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</si>
  <si>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</si>
  <si>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</si>
  <si>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</si>
  <si>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</si>
  <si>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</si>
  <si>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</si>
  <si>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</si>
  <si>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</si>
  <si>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</si>
  <si>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</si>
  <si>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</si>
  <si>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</si>
  <si>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</si>
  <si>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</si>
  <si>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</si>
  <si>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</si>
  <si>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</si>
  <si>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</si>
  <si>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</si>
  <si>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</si>
  <si>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</si>
  <si>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</si>
  <si>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</si>
  <si>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</si>
  <si>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</si>
  <si>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</si>
  <si>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</si>
  <si>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</si>
  <si>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</si>
  <si>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</si>
  <si>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</si>
  <si>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</si>
  <si>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</si>
  <si>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</si>
  <si>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</si>
  <si>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</si>
  <si>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</si>
  <si>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</si>
  <si>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</si>
  <si>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</si>
  <si>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</si>
  <si>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</si>
  <si>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</si>
  <si>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</si>
  <si>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</si>
  <si>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</si>
  <si>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</si>
  <si>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</si>
  <si>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</si>
  <si>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</si>
  <si>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</si>
  <si>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</si>
  <si>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</si>
  <si>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</si>
  <si>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</si>
  <si>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</si>
  <si>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</si>
  <si>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</si>
  <si>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</si>
  <si>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</si>
  <si>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</si>
  <si>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</si>
  <si>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</si>
  <si>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</si>
  <si>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</si>
  <si>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</si>
  <si>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</si>
  <si>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</si>
  <si>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</si>
  <si>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</si>
  <si>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</si>
  <si>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</si>
  <si>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</si>
  <si>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</si>
  <si>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</si>
  <si>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</si>
  <si>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</si>
  <si>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</si>
  <si>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</si>
  <si>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</si>
  <si>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</si>
  <si>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</si>
  <si>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</si>
  <si>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</si>
  <si>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</si>
  <si>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</si>
  <si>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</si>
  <si>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</si>
  <si>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</si>
  <si>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</si>
  <si>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</si>
  <si>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</si>
  <si>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</si>
  <si>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</si>
  <si>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</si>
  <si>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</si>
  <si>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</si>
  <si>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</si>
  <si>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</si>
  <si>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</si>
  <si>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</si>
  <si>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</si>
  <si>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</si>
  <si>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</si>
  <si>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</si>
  <si>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</si>
  <si>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</si>
  <si>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</si>
  <si>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</si>
  <si>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</si>
  <si>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</si>
  <si>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</si>
  <si>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</si>
  <si>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</si>
  <si>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</si>
  <si>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</si>
  <si>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</si>
  <si>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</si>
  <si>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</si>
  <si>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</si>
  <si>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</si>
  <si>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</si>
  <si>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</si>
  <si>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</si>
  <si>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</si>
  <si>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</si>
  <si>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</si>
  <si>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</si>
  <si>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</si>
  <si>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</si>
  <si>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</si>
  <si>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</si>
  <si>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</si>
  <si>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</si>
  <si>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</si>
  <si>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</si>
  <si>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</si>
  <si>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</si>
  <si>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</si>
  <si>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</si>
  <si>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</si>
  <si>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</si>
  <si>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</si>
  <si>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</si>
  <si>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</si>
  <si>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</si>
  <si>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</si>
  <si>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</si>
  <si>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</si>
  <si>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</si>
  <si>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</si>
  <si>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</si>
  <si>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</si>
  <si>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</si>
  <si>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</si>
  <si>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</si>
  <si>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</si>
  <si>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</si>
  <si>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</si>
  <si>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</si>
  <si>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</si>
  <si>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</si>
  <si>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</si>
  <si>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</si>
  <si>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</si>
  <si>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</si>
  <si>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</si>
  <si>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</si>
  <si>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</si>
  <si>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</si>
  <si>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</si>
  <si>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</si>
  <si>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</si>
  <si>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</si>
  <si>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</si>
  <si>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</si>
  <si>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</si>
  <si>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</si>
  <si>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</si>
  <si>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</si>
  <si>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</si>
  <si>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</si>
  <si>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</si>
  <si>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</si>
  <si>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</si>
  <si>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</si>
  <si>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</si>
  <si>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</si>
  <si>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</si>
  <si>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</si>
  <si>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</si>
  <si>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</si>
  <si>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</si>
  <si>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</si>
  <si>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</si>
  <si>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</si>
  <si>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</si>
  <si>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</si>
  <si>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</si>
  <si>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</si>
  <si>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</si>
  <si>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</si>
  <si>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</si>
  <si>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</si>
  <si>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</si>
  <si>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</si>
  <si>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</si>
  <si>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</si>
  <si>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</si>
  <si>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</si>
  <si>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</si>
  <si>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</si>
  <si>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</si>
  <si>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</si>
  <si>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</si>
  <si>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</si>
  <si>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</si>
  <si>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</si>
  <si>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</si>
  <si>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</si>
  <si>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</si>
  <si>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</si>
  <si>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</si>
  <si>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</si>
  <si>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</si>
  <si>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</si>
  <si>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</si>
  <si>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</si>
  <si>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</si>
  <si>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</si>
  <si>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</si>
  <si>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</si>
  <si>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</si>
  <si>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</si>
  <si>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</si>
  <si>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</si>
  <si>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</si>
  <si>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</si>
  <si>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</si>
  <si>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</si>
  <si>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</si>
  <si>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</si>
  <si>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</si>
  <si>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</si>
  <si>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</si>
  <si>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</si>
  <si>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</si>
  <si>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</si>
  <si>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</si>
  <si>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</si>
  <si>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</si>
  <si>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</si>
  <si>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</si>
  <si>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</si>
  <si>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</si>
  <si>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</si>
  <si>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</si>
  <si>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</si>
  <si>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</si>
  <si>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</si>
  <si>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</si>
  <si>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</si>
  <si>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</si>
  <si>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</si>
  <si>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</si>
  <si>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</si>
  <si>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</si>
  <si>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</si>
  <si>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</si>
  <si>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</si>
  <si>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</si>
  <si>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</si>
  <si>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</si>
  <si>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</si>
  <si>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</si>
  <si>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</si>
  <si>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</si>
  <si>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</si>
  <si>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</si>
  <si>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</si>
  <si>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</si>
  <si>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</si>
  <si>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</si>
  <si>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</si>
  <si>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</si>
  <si>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</si>
  <si>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</si>
  <si>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</si>
  <si>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</si>
  <si>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</si>
  <si>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</si>
  <si>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</si>
  <si>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</si>
  <si>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</si>
  <si>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</si>
  <si>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</si>
  <si>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</si>
  <si>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</si>
  <si>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</si>
  <si>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</si>
  <si>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</si>
  <si>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</si>
  <si>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</si>
  <si>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</si>
  <si>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</si>
  <si>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</si>
  <si>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</si>
  <si>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</si>
  <si>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</si>
  <si>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</si>
  <si>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</si>
  <si>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</si>
  <si>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</si>
  <si>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</si>
  <si>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</si>
  <si>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</si>
  <si>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</si>
  <si>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</si>
  <si>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</si>
  <si>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</si>
  <si>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</si>
  <si>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</si>
  <si>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</si>
  <si>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</si>
  <si>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</si>
  <si>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</si>
  <si>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</si>
  <si>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</si>
  <si>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</si>
  <si>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</si>
  <si>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</si>
  <si>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</si>
  <si>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</si>
  <si>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</si>
  <si>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</si>
  <si>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</si>
  <si>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</si>
  <si>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</si>
  <si>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</si>
  <si>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</si>
  <si>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</si>
  <si>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</si>
  <si>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</si>
  <si>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</si>
  <si>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</si>
  <si>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</si>
  <si>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</si>
  <si>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</si>
  <si>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</si>
  <si>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</si>
  <si>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</si>
  <si>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</si>
  <si>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</si>
  <si>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</si>
  <si>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</si>
  <si>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</si>
  <si>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</si>
  <si>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</si>
  <si>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</si>
  <si>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</si>
  <si>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</si>
  <si>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</si>
  <si>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</si>
  <si>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</si>
  <si>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</si>
  <si>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</si>
  <si>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</si>
  <si>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</si>
  <si>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</si>
  <si>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</si>
  <si>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</si>
  <si>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</si>
  <si>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</si>
  <si>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</si>
  <si>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</si>
  <si>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</si>
  <si>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</si>
  <si>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</si>
  <si>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</si>
  <si>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</si>
  <si>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</si>
  <si>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</si>
  <si>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</si>
  <si>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</si>
  <si>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</si>
  <si>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</si>
  <si>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</si>
  <si>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</si>
  <si>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</si>
  <si>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</si>
  <si>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</si>
  <si>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</si>
  <si>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</si>
  <si>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</si>
  <si>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</si>
  <si>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</si>
  <si>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</si>
  <si>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</si>
  <si>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</si>
  <si>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</si>
  <si>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</si>
  <si>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</si>
  <si>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</si>
  <si>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</si>
  <si>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</si>
  <si>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</si>
  <si>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</si>
  <si>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</si>
  <si>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</si>
  <si>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</si>
  <si>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</si>
  <si>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</si>
  <si>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</si>
  <si>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</si>
  <si>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</si>
  <si>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</si>
  <si>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</si>
  <si>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</si>
  <si>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</si>
  <si>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</si>
  <si>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</si>
  <si>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</si>
  <si>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</si>
  <si>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</si>
  <si>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</si>
  <si>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</si>
  <si>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</si>
  <si>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</si>
  <si>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</si>
  <si>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</si>
  <si>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</si>
  <si>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</si>
  <si>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</si>
  <si>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</si>
  <si>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</si>
  <si>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</si>
  <si>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</si>
  <si>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</si>
  <si>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</si>
  <si>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</si>
  <si>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</si>
  <si>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</si>
  <si>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</si>
  <si>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</si>
  <si>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</si>
  <si>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</si>
  <si>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</si>
  <si>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</si>
  <si>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</si>
  <si>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</si>
  <si>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</si>
  <si>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</si>
  <si>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</si>
  <si>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</si>
  <si>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</si>
  <si>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</si>
  <si>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</si>
  <si>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</si>
  <si>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</si>
  <si>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</si>
  <si>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</si>
  <si>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</si>
  <si>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</si>
  <si>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</si>
  <si>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</si>
  <si>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</si>
  <si>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</si>
  <si>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</si>
  <si>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</si>
  <si>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</si>
  <si>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</si>
  <si>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</si>
  <si>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</si>
  <si>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</si>
  <si>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</si>
  <si>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</si>
  <si>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</si>
  <si>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</si>
  <si>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</si>
  <si>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</si>
  <si>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</si>
  <si>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</si>
  <si>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</si>
  <si>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</si>
  <si>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</si>
  <si>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</si>
  <si>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</si>
  <si>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</si>
  <si>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</si>
  <si>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</si>
  <si>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</si>
  <si>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</si>
  <si>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</si>
  <si>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</si>
  <si>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</si>
  <si>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</si>
  <si>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</si>
  <si>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</si>
  <si>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</si>
  <si>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</si>
  <si>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</si>
  <si>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</si>
  <si>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</si>
  <si>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</si>
  <si>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</si>
  <si>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</si>
  <si>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</si>
  <si>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</si>
  <si>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</si>
  <si>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</si>
  <si>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</si>
  <si>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</si>
  <si>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</si>
  <si>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</si>
  <si>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</si>
  <si>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</si>
  <si>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</si>
  <si>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</si>
  <si>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</si>
  <si>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</si>
  <si>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</si>
  <si>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</si>
  <si>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</si>
  <si>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</si>
  <si>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</si>
  <si>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</si>
  <si>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</si>
  <si>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</si>
  <si>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</si>
  <si>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</si>
  <si>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</si>
  <si>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</si>
  <si>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</si>
  <si>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</si>
  <si>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</si>
  <si>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</si>
  <si>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</si>
  <si>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</si>
  <si>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</si>
  <si>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</si>
  <si>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</si>
  <si>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</si>
  <si>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</si>
  <si>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</si>
  <si>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</si>
  <si>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</si>
  <si>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</si>
  <si>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</si>
  <si>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</si>
  <si>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</si>
  <si>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</si>
  <si>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</si>
  <si>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</si>
  <si>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</si>
  <si>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</si>
  <si>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</si>
  <si>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</si>
  <si>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</si>
  <si>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</si>
  <si>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</si>
  <si>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</si>
  <si>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</si>
  <si>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</si>
  <si>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</si>
  <si>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</si>
  <si>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</si>
  <si>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</si>
  <si>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</si>
  <si>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</si>
  <si>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</si>
  <si>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</si>
  <si>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</si>
  <si>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</si>
  <si>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</si>
  <si>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</si>
  <si>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</si>
  <si>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</si>
  <si>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</si>
  <si>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</si>
  <si>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</si>
  <si>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</si>
  <si>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</si>
  <si>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</si>
  <si>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</si>
  <si>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</si>
  <si>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</si>
  <si>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</si>
  <si>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</si>
  <si>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</si>
  <si>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</si>
  <si>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</si>
  <si>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</si>
  <si>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</si>
  <si>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</si>
  <si>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</si>
  <si>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</si>
  <si>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</si>
  <si>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</si>
  <si>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</si>
  <si>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</si>
  <si>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</si>
  <si>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</si>
  <si>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</si>
  <si>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</si>
  <si>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</si>
  <si>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</si>
  <si>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</si>
  <si>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</si>
  <si>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</si>
  <si>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</si>
  <si>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</si>
  <si>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</si>
  <si>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</si>
  <si>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</si>
  <si>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</si>
  <si>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</si>
  <si>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</si>
  <si>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</si>
  <si>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</si>
  <si>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</si>
  <si>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</si>
  <si>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</si>
  <si>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</si>
  <si>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</si>
  <si>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</si>
  <si>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</si>
  <si>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</si>
  <si>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</si>
  <si>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</si>
  <si>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</si>
  <si>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</si>
  <si>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</si>
  <si>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</si>
  <si>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</si>
  <si>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</si>
  <si>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</si>
  <si>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</si>
  <si>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</si>
  <si>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</si>
  <si>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</si>
  <si>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</si>
  <si>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</si>
  <si>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</si>
  <si>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</si>
  <si>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</si>
  <si>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</si>
  <si>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</si>
  <si>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</si>
  <si>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</si>
  <si>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</si>
  <si>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</si>
  <si>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</si>
  <si>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</si>
  <si>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</si>
  <si>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</si>
  <si>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</si>
  <si>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</si>
  <si>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</si>
  <si>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</si>
  <si>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</si>
  <si>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</si>
  <si>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</si>
  <si>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</si>
  <si>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</si>
  <si>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</si>
  <si>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</si>
  <si>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</si>
  <si>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</si>
  <si>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</si>
  <si>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</si>
  <si>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</si>
  <si>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</si>
  <si>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</si>
  <si>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</si>
  <si>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</si>
  <si>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</si>
  <si>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</si>
  <si>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</si>
  <si>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</si>
  <si>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</si>
  <si>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</si>
  <si>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</si>
  <si>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</si>
  <si>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</si>
  <si>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</si>
  <si>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</si>
  <si>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</si>
  <si>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</si>
  <si>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</si>
  <si>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</si>
  <si>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</si>
  <si>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</si>
  <si>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</si>
  <si>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</si>
  <si>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</si>
  <si>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</si>
  <si>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</si>
  <si>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</si>
  <si>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</si>
  <si>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</si>
  <si>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</si>
  <si>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</si>
  <si>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</si>
  <si>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</si>
  <si>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</si>
  <si>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</si>
  <si>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</si>
  <si>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</si>
  <si>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</si>
  <si>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</si>
  <si>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</si>
  <si>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</si>
  <si>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</si>
  <si>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</si>
  <si>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</si>
  <si>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</si>
  <si>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</si>
  <si>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</si>
  <si>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</si>
  <si>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</si>
  <si>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</si>
  <si>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</si>
  <si>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</si>
  <si>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</si>
  <si>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</si>
  <si>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</si>
  <si>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</si>
  <si>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</si>
  <si>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</si>
  <si>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</si>
  <si>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</si>
  <si>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</si>
  <si>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</si>
  <si>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</si>
  <si>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</si>
  <si>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</si>
  <si>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</si>
  <si>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</si>
  <si>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</si>
  <si>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</si>
  <si>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</si>
  <si>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</si>
  <si>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</si>
  <si>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</si>
  <si>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</si>
  <si>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</si>
  <si>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</si>
  <si>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</si>
  <si>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</si>
  <si>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</si>
  <si>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</si>
  <si>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</si>
  <si>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</si>
  <si>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</si>
  <si>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</si>
  <si>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</si>
  <si>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</si>
  <si>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</si>
  <si>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</si>
  <si>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</si>
  <si>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</si>
  <si>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</si>
  <si>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</si>
  <si>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</si>
  <si>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</si>
  <si>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</si>
  <si>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</si>
  <si>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</si>
  <si>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</si>
  <si>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</si>
  <si>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</si>
  <si>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</si>
  <si>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</si>
  <si>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</si>
  <si>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</si>
  <si>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</si>
  <si>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</si>
  <si>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</si>
  <si>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</si>
  <si>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</si>
  <si>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</si>
  <si>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</si>
  <si>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</si>
  <si>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</si>
  <si>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</si>
  <si>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</si>
  <si>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</si>
  <si>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</si>
  <si>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</si>
  <si>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</si>
  <si>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</si>
  <si>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</si>
  <si>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</si>
  <si>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</si>
  <si>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</si>
  <si>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</si>
  <si>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</si>
  <si>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</si>
  <si>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</si>
  <si>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</si>
  <si>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</si>
  <si>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</si>
  <si>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</si>
  <si>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</si>
  <si>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</si>
  <si>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</si>
  <si>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</si>
  <si>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</si>
  <si>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</si>
  <si>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</si>
  <si>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</si>
  <si>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</si>
  <si>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</si>
  <si>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</si>
  <si>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</si>
  <si>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</si>
  <si>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</si>
  <si>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</si>
  <si>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</si>
  <si>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</si>
  <si>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</si>
  <si>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</si>
  <si>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</si>
  <si>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</si>
  <si>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</si>
  <si>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</si>
  <si>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</si>
  <si>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</si>
  <si>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</si>
  <si>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</si>
  <si>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</si>
  <si>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</si>
  <si>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</si>
  <si>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</si>
  <si>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</si>
  <si>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</si>
  <si>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</si>
  <si>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</si>
  <si>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</si>
  <si>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</si>
  <si>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</si>
  <si>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</si>
  <si>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</si>
  <si>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</si>
  <si>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</si>
  <si>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</si>
  <si>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</si>
  <si>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</si>
  <si>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</si>
  <si>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</si>
  <si>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</si>
  <si>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</si>
  <si>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</si>
  <si>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</si>
  <si>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</si>
  <si>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</si>
  <si>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</si>
  <si>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</si>
  <si>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</si>
  <si>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</si>
  <si>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</si>
  <si>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</si>
  <si>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</si>
  <si>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</si>
  <si>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</si>
  <si>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</si>
  <si>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</si>
  <si>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</si>
  <si>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</si>
  <si>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</si>
  <si>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</si>
  <si>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</si>
  <si>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</si>
  <si>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</si>
  <si>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</si>
  <si>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</si>
  <si>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</si>
  <si>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</si>
  <si>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</si>
  <si>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</si>
  <si>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</si>
  <si>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</si>
  <si>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</si>
  <si>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</si>
  <si>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</si>
  <si>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</si>
  <si>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</si>
  <si>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</si>
  <si>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</si>
  <si>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</si>
  <si>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</si>
  <si>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</si>
  <si>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</si>
  <si>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</si>
  <si>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</si>
  <si>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</si>
  <si>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</si>
  <si>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</si>
  <si>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</si>
  <si>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</si>
  <si>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</si>
  <si>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</si>
  <si>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</si>
  <si>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</si>
  <si>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</si>
  <si>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</si>
  <si>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</si>
  <si>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</si>
  <si>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</si>
  <si>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</si>
  <si>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</si>
  <si>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</si>
  <si>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</si>
  <si>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</si>
  <si>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</si>
  <si>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</si>
  <si>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</si>
  <si>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</si>
  <si>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</si>
  <si>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</si>
  <si>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</si>
  <si>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</si>
  <si>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</si>
  <si>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</si>
  <si>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</si>
  <si>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</si>
  <si>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</si>
  <si>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</si>
  <si>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</si>
  <si>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</si>
  <si>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</si>
  <si>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</si>
  <si>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</si>
  <si>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</si>
  <si>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</si>
  <si>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</si>
  <si>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</si>
  <si>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</si>
  <si>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</si>
  <si>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</si>
  <si>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</si>
  <si>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</si>
  <si>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</si>
  <si>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</si>
  <si>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</si>
  <si>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</si>
  <si>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</si>
  <si>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</si>
  <si>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</si>
  <si>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</si>
  <si>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</si>
  <si>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</si>
  <si>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</si>
  <si>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</si>
  <si>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</si>
  <si>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</si>
  <si>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</si>
  <si>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</si>
  <si>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</si>
  <si>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</si>
  <si>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</si>
  <si>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</si>
  <si>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</si>
  <si>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</si>
  <si>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</si>
  <si>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</si>
  <si>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</si>
  <si>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</si>
  <si>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</si>
  <si>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</si>
  <si>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</si>
  <si>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</si>
  <si>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</si>
  <si>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</si>
  <si>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</si>
  <si>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</si>
  <si>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</si>
  <si>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</si>
  <si>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</si>
  <si>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</si>
  <si>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</si>
  <si>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</si>
  <si>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</si>
  <si>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</si>
  <si>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</si>
  <si>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</si>
  <si>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</si>
  <si>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</si>
  <si>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</si>
  <si>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</si>
  <si>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</si>
  <si>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</si>
  <si>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</si>
  <si>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</si>
  <si>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</si>
  <si>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</si>
  <si>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</si>
  <si>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</si>
  <si>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</si>
  <si>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</si>
  <si>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</si>
  <si>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</si>
  <si>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</si>
  <si>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</si>
  <si>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</si>
  <si>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</si>
  <si>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</si>
  <si>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</si>
  <si>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</si>
  <si>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</si>
  <si>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</si>
  <si>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</si>
  <si>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</si>
  <si>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</si>
  <si>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</si>
  <si>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</si>
  <si>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</si>
  <si>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</si>
  <si>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</si>
  <si>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</si>
  <si>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</si>
  <si>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</si>
  <si>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</si>
  <si>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</si>
  <si>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</si>
  <si>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</si>
  <si>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</si>
  <si>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</si>
  <si>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</si>
  <si>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</si>
  <si>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</si>
  <si>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</si>
  <si>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</si>
  <si>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</si>
  <si>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</si>
  <si>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</si>
  <si>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</si>
  <si>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</si>
  <si>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</si>
  <si>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</si>
  <si>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</si>
  <si>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</si>
  <si>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</si>
  <si>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</si>
  <si>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</si>
  <si>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</si>
  <si>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</si>
  <si>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</si>
  <si>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</si>
  <si>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</si>
  <si>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</si>
  <si>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</si>
  <si>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</si>
  <si>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</si>
  <si>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</si>
  <si>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</si>
  <si>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</si>
  <si>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</si>
  <si>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</si>
  <si>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</si>
  <si>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</si>
  <si>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</si>
  <si>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</si>
  <si>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</si>
  <si>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</si>
  <si>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</si>
  <si>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</si>
  <si>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</si>
  <si>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</si>
  <si>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</si>
  <si>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</si>
  <si>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</si>
  <si>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</si>
  <si>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</si>
  <si>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</si>
  <si>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</si>
  <si>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</si>
  <si>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</si>
  <si>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</si>
  <si>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</si>
  <si>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</si>
  <si>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</si>
  <si>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</si>
  <si>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</si>
  <si>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</si>
  <si>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</si>
  <si>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</si>
  <si>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</si>
  <si>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</si>
  <si>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</si>
  <si>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</si>
  <si>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</si>
  <si>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</si>
  <si>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</si>
  <si>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</si>
  <si>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</si>
  <si>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</si>
  <si>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</si>
  <si>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</si>
  <si>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</si>
  <si>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</si>
  <si>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</si>
  <si>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</si>
  <si>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</si>
  <si>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</si>
  <si>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</si>
  <si>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</si>
  <si>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</si>
  <si>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</si>
  <si>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</si>
  <si>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</si>
  <si>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</si>
  <si>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</si>
  <si>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</si>
  <si>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</si>
  <si>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</si>
  <si>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</si>
  <si>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</si>
  <si>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</si>
  <si>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</si>
  <si>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</si>
  <si>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</si>
  <si>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</si>
  <si>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</si>
  <si>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</si>
  <si>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</si>
  <si>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</si>
  <si>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</si>
  <si>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</si>
  <si>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</si>
  <si>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</si>
  <si>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</si>
  <si>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</si>
  <si>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</si>
  <si>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</si>
  <si>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</si>
  <si>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</si>
  <si>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</si>
  <si>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</si>
  <si>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</si>
  <si>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</si>
  <si>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</si>
  <si>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</si>
  <si>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</si>
  <si>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</si>
  <si>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</si>
  <si>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</si>
  <si>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</si>
  <si>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</si>
  <si>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</si>
  <si>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</si>
  <si>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</si>
  <si>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</si>
  <si>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</si>
  <si>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</si>
  <si>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</si>
  <si>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</si>
  <si>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</si>
  <si>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</si>
  <si>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</si>
  <si>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</si>
  <si>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</si>
  <si>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</si>
  <si>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</si>
  <si>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</si>
  <si>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</si>
  <si>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</si>
  <si>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</si>
  <si>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</si>
  <si>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</si>
  <si>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</si>
  <si>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</si>
  <si>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</si>
  <si>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</si>
  <si>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</si>
  <si>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</si>
  <si>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</si>
  <si>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</si>
  <si>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</si>
  <si>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</si>
  <si>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</si>
  <si>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</si>
  <si>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</si>
  <si>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</si>
  <si>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</si>
  <si>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</si>
  <si>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</si>
  <si>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</si>
  <si>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</si>
  <si>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</si>
  <si>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</si>
  <si>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</si>
  <si>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</si>
  <si>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</si>
  <si>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</si>
  <si>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</si>
  <si>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</si>
  <si>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</si>
  <si>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</si>
  <si>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</si>
  <si>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</si>
  <si>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</si>
  <si>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</si>
  <si>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</si>
  <si>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</si>
  <si>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</si>
  <si>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</si>
  <si>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</si>
  <si>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</si>
  <si>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</si>
  <si>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</si>
  <si>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</si>
  <si>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</si>
  <si>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</si>
  <si>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</si>
  <si>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</si>
  <si>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</si>
  <si>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</si>
  <si>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</si>
  <si>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</si>
  <si>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</si>
  <si>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</si>
  <si>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</si>
  <si>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</si>
  <si>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</si>
  <si>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</si>
  <si>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</si>
  <si>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</si>
  <si>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</si>
  <si>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</si>
  <si>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</si>
  <si>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</si>
  <si>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</si>
  <si>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</si>
  <si>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</si>
  <si>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</si>
  <si>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</si>
  <si>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</si>
  <si>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</si>
  <si>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</si>
  <si>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</si>
  <si>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</si>
  <si>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</si>
  <si>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</si>
  <si>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</si>
  <si>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</si>
  <si>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</si>
  <si>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</si>
  <si>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</si>
  <si>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</si>
  <si>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</si>
  <si>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</si>
  <si>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</si>
  <si>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</si>
  <si>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</si>
  <si>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</si>
  <si>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</si>
  <si>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</si>
  <si>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</si>
  <si>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</si>
  <si>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</si>
  <si>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</si>
  <si>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</si>
  <si>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</si>
  <si>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</si>
  <si>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</si>
  <si>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</si>
  <si>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</si>
  <si>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</si>
  <si>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</si>
  <si>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</si>
  <si>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</si>
  <si>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</si>
  <si>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</si>
  <si>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</si>
  <si>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</si>
  <si>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</si>
  <si>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</si>
  <si>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</si>
  <si>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</si>
  <si>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</si>
  <si>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</si>
  <si>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</si>
  <si>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</si>
  <si>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</si>
  <si>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</si>
  <si>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</si>
  <si>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</si>
  <si>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</si>
  <si>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</si>
  <si>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</si>
  <si>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</si>
  <si>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</si>
  <si>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</si>
  <si>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</si>
  <si>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</si>
  <si>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</si>
  <si>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</si>
  <si>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</si>
  <si>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</si>
  <si>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</si>
  <si>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</si>
  <si>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</si>
  <si>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</si>
  <si>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</si>
  <si>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</si>
  <si>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</si>
  <si>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</si>
  <si>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</si>
  <si>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</si>
  <si>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</si>
  <si>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</si>
  <si>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</si>
  <si>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</si>
  <si>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</si>
  <si>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</si>
  <si>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</si>
  <si>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</si>
  <si>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</si>
  <si>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</si>
  <si>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</si>
  <si>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</si>
  <si>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</si>
  <si>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</si>
  <si>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</si>
  <si>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</si>
  <si>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</si>
  <si>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</si>
  <si>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</si>
  <si>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</si>
  <si>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</si>
  <si>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</si>
  <si>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</si>
  <si>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</si>
  <si>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</si>
  <si>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</si>
  <si>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</si>
  <si>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</si>
  <si>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</si>
  <si>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</si>
  <si>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</si>
  <si>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</si>
  <si>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</si>
  <si>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</si>
  <si>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</si>
  <si>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</si>
  <si>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</si>
  <si>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</si>
  <si>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</si>
  <si>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</si>
  <si>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</si>
  <si>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</si>
  <si>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</si>
  <si>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</si>
  <si>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</si>
  <si>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</si>
  <si>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</si>
  <si>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</si>
  <si>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</si>
  <si>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</si>
  <si>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</si>
  <si>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</si>
  <si>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</si>
  <si>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</si>
  <si>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</si>
  <si>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</si>
  <si>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</si>
  <si>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</si>
  <si>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</si>
  <si>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</si>
  <si>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</si>
  <si>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</si>
  <si>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</si>
  <si>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</si>
  <si>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</si>
  <si>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</si>
  <si>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</si>
  <si>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</si>
  <si>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</si>
  <si>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</si>
  <si>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</si>
  <si>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</si>
  <si>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</si>
  <si>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</si>
  <si>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</si>
  <si>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</si>
  <si>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</si>
  <si>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</si>
  <si>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</si>
  <si>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</si>
  <si>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</si>
  <si>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</si>
  <si>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</si>
  <si>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</si>
  <si>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</si>
  <si>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</si>
  <si>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</si>
  <si>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</si>
  <si>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</si>
  <si>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</si>
  <si>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</si>
  <si>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</si>
  <si>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</si>
  <si>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</si>
  <si>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</si>
  <si>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</si>
  <si>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</si>
  <si>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</si>
  <si>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</si>
  <si>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</si>
  <si>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</si>
  <si>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</si>
  <si>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</si>
  <si>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</si>
  <si>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</si>
  <si>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</si>
  <si>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</si>
  <si>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</si>
  <si>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</si>
  <si>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</si>
  <si>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</si>
  <si>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</si>
  <si>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</si>
  <si>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</si>
  <si>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</si>
  <si>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</si>
  <si>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</si>
  <si>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</si>
  <si>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</si>
  <si>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</si>
  <si>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</si>
  <si>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</si>
  <si>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</si>
  <si>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</si>
  <si>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</si>
  <si>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</si>
  <si>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</si>
  <si>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</si>
  <si>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</si>
  <si>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</si>
  <si>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</si>
  <si>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</si>
  <si>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</si>
  <si>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</si>
  <si>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</si>
  <si>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</si>
  <si>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</si>
  <si>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</si>
  <si>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</si>
  <si>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</si>
  <si>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</si>
  <si>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</si>
  <si>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</si>
  <si>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</si>
  <si>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</si>
  <si>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</si>
  <si>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</si>
  <si>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</si>
  <si>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</si>
  <si>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</si>
  <si>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</si>
  <si>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</si>
  <si>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</si>
  <si>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</si>
  <si>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</si>
  <si>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</si>
  <si>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</si>
  <si>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</si>
  <si>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</si>
  <si>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</si>
  <si>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</si>
  <si>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</si>
  <si>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</si>
  <si>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</si>
  <si>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</si>
  <si>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</si>
  <si>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</si>
  <si>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</si>
  <si>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</si>
  <si>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</si>
  <si>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</si>
  <si>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</si>
  <si>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</si>
  <si>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</si>
  <si>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</si>
  <si>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</si>
  <si>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</si>
  <si>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</si>
  <si>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</si>
  <si>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</si>
  <si>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</si>
  <si>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</si>
  <si>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</si>
  <si>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</si>
  <si>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</si>
  <si>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</si>
  <si>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</si>
  <si>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</si>
  <si>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</si>
  <si>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</si>
  <si>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</si>
  <si>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</si>
  <si>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</si>
  <si>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</si>
  <si>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</si>
  <si>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</si>
  <si>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</si>
  <si>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</si>
  <si>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</si>
  <si>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</si>
  <si>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</si>
  <si>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</si>
  <si>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</si>
  <si>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</si>
  <si>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</si>
  <si>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</si>
  <si>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</si>
  <si>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</si>
  <si>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</si>
  <si>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</si>
  <si>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</si>
  <si>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</si>
  <si>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</si>
  <si>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</si>
  <si>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</si>
  <si>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</si>
  <si>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</si>
  <si>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</si>
  <si>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</si>
  <si>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</si>
  <si>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</si>
  <si>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</si>
  <si>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</si>
  <si>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</si>
  <si>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</si>
  <si>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</si>
  <si>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</si>
  <si>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</si>
  <si>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</si>
  <si>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</si>
  <si>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</si>
  <si>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</si>
  <si>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</si>
  <si>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</si>
  <si>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</si>
  <si>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</si>
  <si>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</si>
  <si>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</si>
  <si>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</si>
  <si>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</si>
  <si>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</si>
  <si>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</si>
  <si>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</si>
  <si>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</si>
  <si>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</si>
  <si>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</si>
  <si>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</si>
  <si>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</si>
  <si>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</si>
  <si>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</si>
  <si>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</si>
  <si>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</si>
  <si>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</si>
  <si>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</si>
  <si>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</si>
  <si>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</si>
  <si>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</si>
  <si>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</si>
  <si>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</si>
  <si>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</si>
  <si>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</si>
  <si>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</si>
  <si>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</si>
  <si>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</si>
  <si>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</si>
  <si>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</si>
  <si>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</si>
  <si>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</si>
  <si>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</si>
  <si>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</si>
  <si>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</si>
  <si>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</si>
  <si>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</si>
  <si>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</si>
  <si>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</si>
  <si>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</si>
  <si>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</si>
  <si>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</si>
  <si>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</si>
  <si>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</si>
  <si>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</si>
  <si>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</si>
  <si>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</si>
  <si>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</si>
  <si>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</si>
  <si>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</si>
  <si>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</si>
  <si>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</si>
  <si>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</si>
  <si>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</si>
  <si>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</si>
  <si>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</si>
  <si>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</si>
  <si>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</si>
  <si>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</si>
  <si>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</si>
  <si>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</si>
  <si>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</si>
  <si>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</si>
  <si>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</si>
  <si>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</si>
  <si>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</si>
  <si>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</si>
  <si>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</si>
  <si>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</si>
  <si>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</si>
  <si>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</si>
  <si>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</si>
  <si>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</si>
  <si>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</si>
  <si>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</si>
  <si>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</si>
  <si>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</si>
  <si>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</si>
  <si>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</si>
  <si>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</si>
  <si>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</si>
  <si>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</si>
  <si>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</si>
  <si>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</si>
  <si>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</si>
  <si>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</si>
  <si>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</si>
  <si>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</si>
  <si>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</si>
  <si>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</si>
  <si>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</si>
  <si>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</si>
  <si>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</si>
  <si>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</si>
  <si>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</si>
  <si>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</si>
  <si>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</si>
  <si>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</si>
  <si>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</si>
  <si>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</si>
  <si>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</si>
  <si>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</si>
  <si>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</si>
  <si>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</si>
  <si>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</si>
  <si>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</si>
  <si>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</si>
  <si>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</si>
  <si>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</si>
  <si>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</si>
  <si>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</si>
  <si>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</si>
  <si>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</si>
  <si>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</si>
  <si>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</si>
  <si>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</si>
  <si>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</si>
  <si>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</si>
  <si>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</si>
  <si>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</si>
  <si>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</si>
  <si>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</si>
  <si>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</si>
  <si>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</si>
  <si>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</si>
  <si>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</si>
  <si>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</si>
  <si>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</si>
  <si>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</si>
  <si>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</si>
  <si>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</si>
  <si>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</si>
  <si>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</si>
  <si>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</si>
  <si>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</si>
  <si>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</si>
  <si>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</si>
  <si>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</si>
  <si>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</si>
  <si>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</si>
  <si>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</si>
  <si>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</si>
  <si>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</si>
  <si>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</si>
  <si>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</si>
  <si>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</si>
  <si>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</si>
  <si>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</si>
  <si>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</si>
  <si>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</si>
  <si>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</si>
  <si>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</si>
  <si>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</si>
  <si>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</si>
  <si>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</si>
  <si>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</si>
  <si>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</si>
  <si>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</si>
  <si>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</si>
  <si>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</si>
  <si>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</si>
  <si>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</si>
  <si>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</si>
  <si>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</si>
  <si>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</si>
  <si>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</si>
  <si>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</si>
  <si>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</si>
  <si>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</si>
  <si>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</si>
  <si>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</si>
  <si>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</si>
  <si>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</si>
  <si>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</si>
  <si>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</si>
  <si>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</si>
  <si>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</si>
  <si>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</si>
  <si>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</si>
  <si>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</si>
  <si>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</si>
  <si>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</si>
  <si>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</si>
  <si>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</si>
  <si>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</si>
  <si>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</si>
  <si>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</si>
  <si>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</si>
  <si>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</si>
  <si>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</si>
  <si>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</si>
  <si>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</si>
  <si>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</si>
  <si>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</si>
  <si>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</si>
  <si>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</si>
  <si>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</si>
  <si>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</si>
  <si>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</si>
  <si>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</si>
  <si>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</si>
  <si>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</si>
  <si>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</si>
  <si>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</si>
  <si>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</si>
  <si>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</si>
  <si>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</si>
  <si>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</si>
  <si>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</si>
  <si>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</si>
  <si>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</si>
  <si>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</si>
  <si>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</si>
  <si>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</si>
  <si>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</si>
  <si>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</si>
  <si>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</si>
  <si>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</si>
  <si>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</si>
  <si>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</si>
  <si>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</si>
  <si>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</si>
  <si>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</si>
  <si>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</si>
  <si>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</si>
  <si>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</si>
  <si>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</si>
  <si>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</si>
  <si>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</si>
  <si>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</si>
  <si>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</si>
  <si>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</si>
  <si>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</si>
  <si>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</si>
  <si>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</si>
  <si>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</si>
  <si>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</si>
  <si>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</si>
  <si>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</si>
  <si>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</si>
  <si>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</si>
  <si>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</si>
  <si>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</si>
  <si>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</si>
  <si>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</si>
  <si>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</si>
  <si>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</si>
  <si>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</si>
  <si>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</si>
  <si>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</si>
  <si>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</si>
  <si>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</si>
  <si>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</si>
  <si>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</si>
  <si>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</si>
  <si>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</si>
  <si>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</si>
  <si>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</si>
  <si>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</si>
  <si>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</si>
  <si>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</si>
  <si>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</si>
  <si>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</si>
  <si>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</si>
  <si>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</si>
  <si>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</si>
  <si>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</si>
  <si>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</si>
  <si>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</si>
  <si>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</si>
  <si>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</si>
  <si>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</si>
  <si>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</si>
  <si>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</si>
  <si>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</si>
  <si>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</si>
  <si>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</si>
  <si>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</si>
  <si>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</si>
  <si>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</si>
  <si>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</si>
  <si>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</si>
  <si>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</si>
  <si>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</si>
  <si>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</si>
  <si>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</si>
  <si>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</si>
  <si>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</si>
  <si>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</si>
  <si>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</si>
  <si>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</si>
  <si>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</si>
  <si>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</si>
  <si>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</si>
  <si>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</si>
  <si>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</si>
  <si>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</si>
  <si>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</si>
  <si>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</si>
  <si>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</si>
  <si>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</si>
  <si>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</si>
  <si>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</si>
  <si>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</si>
  <si>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</si>
  <si>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</si>
  <si>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</si>
  <si>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</si>
  <si>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</si>
  <si>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</si>
  <si>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</si>
  <si>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</si>
  <si>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</si>
  <si>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</si>
  <si>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</si>
  <si>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</si>
  <si>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</si>
  <si>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</si>
  <si>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</si>
  <si>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</si>
  <si>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</si>
  <si>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</si>
  <si>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</si>
  <si>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</si>
  <si>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</si>
  <si>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</si>
  <si>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</si>
  <si>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</si>
  <si>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</si>
  <si>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</si>
  <si>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</si>
  <si>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</si>
  <si>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</si>
  <si>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</si>
  <si>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</si>
  <si>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</si>
  <si>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</si>
  <si>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</si>
  <si>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</si>
  <si>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</si>
  <si>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</si>
  <si>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</si>
  <si>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</si>
  <si>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</si>
  <si>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</si>
  <si>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</si>
  <si>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</si>
  <si>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</si>
  <si>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</si>
  <si>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</si>
  <si>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</si>
  <si>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</si>
  <si>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</si>
  <si>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</si>
  <si>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</si>
  <si>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</si>
  <si>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</si>
  <si>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</si>
  <si>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</si>
  <si>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</si>
  <si>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</si>
  <si>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</si>
  <si>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</si>
  <si>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</si>
  <si>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</si>
  <si>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</si>
  <si>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</si>
  <si>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</si>
  <si>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</si>
  <si>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</si>
  <si>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</si>
  <si>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</si>
  <si>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</si>
  <si>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</si>
  <si>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</si>
  <si>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</si>
  <si>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</si>
  <si>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</si>
  <si>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</si>
  <si>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</si>
  <si>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</si>
  <si>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</si>
  <si>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</si>
  <si>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</si>
  <si>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</si>
  <si>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</si>
  <si>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</si>
  <si>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</si>
  <si>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</si>
  <si>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</si>
  <si>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</si>
  <si>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</si>
  <si>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</si>
  <si>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</si>
  <si>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</si>
  <si>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</si>
  <si>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</si>
  <si>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</si>
  <si>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</si>
  <si>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</si>
  <si>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</si>
  <si>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</si>
  <si>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</si>
  <si>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</si>
  <si>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</si>
  <si>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</si>
  <si>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</si>
  <si>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</si>
  <si>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</si>
  <si>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</si>
  <si>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</si>
  <si>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</si>
  <si>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</si>
  <si>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</si>
  <si>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</si>
  <si>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</si>
  <si>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</si>
  <si>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</si>
  <si>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</si>
  <si>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</si>
  <si>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</si>
  <si>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</si>
  <si>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</si>
  <si>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</si>
  <si>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</si>
  <si>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</si>
  <si>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</si>
  <si>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</si>
  <si>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</si>
  <si>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</si>
  <si>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</si>
  <si>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</si>
  <si>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</si>
  <si>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</si>
  <si>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</si>
  <si>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</si>
  <si>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</si>
  <si>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</si>
  <si>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</si>
  <si>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</si>
  <si>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</si>
  <si>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</si>
  <si>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</si>
  <si>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</si>
  <si>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</si>
  <si>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</si>
  <si>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</si>
  <si>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</si>
  <si>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</si>
  <si>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</si>
  <si>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</si>
  <si>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</si>
  <si>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</si>
  <si>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</si>
  <si>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</si>
  <si>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</si>
  <si>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</si>
  <si>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</si>
  <si>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</si>
  <si>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</si>
  <si>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</si>
  <si>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</si>
  <si>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</si>
  <si>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</si>
  <si>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</si>
  <si>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</si>
  <si>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</si>
  <si>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</si>
  <si>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</si>
  <si>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</si>
  <si>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</si>
  <si>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</si>
  <si>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</si>
  <si>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</si>
  <si>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</si>
  <si>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</si>
  <si>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</si>
  <si>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</si>
  <si>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</si>
  <si>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</si>
  <si>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</si>
  <si>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</si>
  <si>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</si>
  <si>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</si>
  <si>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</si>
  <si>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</si>
  <si>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</si>
  <si>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</si>
  <si>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</si>
  <si>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</si>
  <si>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</si>
  <si>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</si>
  <si>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</si>
  <si>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</si>
  <si>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</si>
  <si>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</si>
  <si>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</si>
  <si>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</si>
  <si>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</si>
  <si>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</si>
  <si>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</si>
  <si>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</si>
  <si>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</si>
  <si>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</si>
  <si>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</si>
  <si>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</si>
  <si>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</si>
  <si>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</si>
  <si>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</si>
  <si>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</si>
  <si>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</si>
  <si>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</si>
  <si>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</si>
  <si>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</si>
  <si>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</si>
  <si>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</si>
  <si>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</si>
  <si>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</si>
  <si>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</si>
  <si>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</si>
  <si>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</si>
  <si>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</si>
  <si>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</si>
  <si>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</si>
  <si>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</si>
  <si>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</si>
  <si>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</si>
  <si>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</si>
  <si>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</si>
  <si>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</si>
  <si>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</si>
  <si>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</si>
  <si>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</si>
  <si>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</si>
  <si>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</si>
  <si>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</si>
  <si>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</si>
  <si>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</si>
  <si>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</si>
  <si>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</si>
  <si>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</si>
  <si>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</si>
  <si>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</si>
  <si>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</si>
  <si>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</si>
  <si>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</si>
  <si>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</si>
  <si>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</si>
  <si>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</si>
  <si>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</si>
  <si>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</si>
  <si>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</si>
  <si>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</si>
  <si>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</si>
  <si>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</si>
  <si>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</si>
  <si>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</si>
  <si>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</si>
  <si>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</si>
  <si>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</si>
  <si>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</si>
  <si>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</si>
  <si>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</si>
  <si>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</si>
  <si>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</si>
  <si>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</si>
  <si>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</si>
  <si>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</si>
  <si>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</si>
  <si>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</si>
  <si>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</si>
  <si>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</si>
  <si>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</si>
  <si>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</si>
  <si>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</si>
  <si>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</si>
  <si>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</si>
  <si>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</si>
  <si>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</si>
  <si>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</si>
  <si>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</si>
  <si>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</si>
  <si>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</si>
  <si>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</si>
  <si>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</si>
  <si>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</si>
  <si>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</si>
  <si>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</si>
  <si>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</si>
  <si>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</si>
  <si>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</si>
  <si>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</si>
  <si>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</si>
  <si>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</si>
  <si>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</si>
  <si>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</si>
  <si>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</si>
  <si>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</si>
  <si>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</si>
  <si>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</si>
  <si>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</si>
  <si>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</si>
  <si>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</si>
  <si>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</si>
  <si>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</si>
  <si>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</si>
  <si>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</si>
  <si>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</si>
  <si>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</si>
  <si>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</si>
  <si>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</si>
  <si>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</si>
  <si>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</si>
  <si>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</si>
  <si>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</si>
  <si>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</si>
  <si>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</si>
  <si>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</si>
  <si>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</si>
  <si>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</si>
  <si>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</si>
  <si>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</si>
  <si>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</si>
  <si>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</si>
  <si>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</si>
  <si>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</si>
  <si>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</si>
  <si>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</si>
  <si>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</si>
  <si>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</si>
  <si>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</si>
  <si>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</si>
  <si>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</si>
  <si>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</si>
  <si>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</si>
  <si>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</si>
  <si>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</si>
  <si>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</si>
  <si>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</si>
  <si>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</si>
  <si>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</si>
  <si>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</si>
  <si>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</si>
  <si>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</si>
  <si>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</si>
  <si>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</si>
  <si>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</si>
  <si>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</si>
  <si>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</si>
  <si>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</si>
  <si>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</si>
  <si>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</si>
  <si>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</si>
  <si>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</si>
  <si>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</si>
  <si>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</si>
  <si>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</si>
  <si>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</si>
  <si>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</si>
  <si>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</si>
  <si>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</si>
  <si>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</si>
  <si>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</si>
  <si>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</si>
  <si>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</si>
  <si>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</si>
  <si>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</si>
  <si>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</si>
  <si>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</si>
  <si>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</si>
  <si>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</si>
  <si>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</si>
  <si>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</si>
  <si>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</si>
  <si>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</si>
  <si>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</si>
  <si>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</si>
  <si>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</si>
  <si>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</si>
  <si>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</si>
  <si>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</si>
  <si>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</si>
  <si>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</si>
  <si>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</si>
  <si>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</si>
  <si>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</si>
  <si>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</si>
  <si>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</si>
  <si>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</si>
  <si>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</si>
  <si>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</si>
  <si>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</si>
  <si>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</si>
  <si>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</si>
  <si>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</si>
  <si>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</si>
  <si>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</si>
  <si>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</si>
  <si>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</si>
  <si>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</si>
  <si>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</si>
  <si>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</si>
  <si>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</si>
  <si>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</si>
  <si>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</si>
  <si>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</si>
  <si>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</si>
  <si>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</si>
  <si>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</si>
  <si>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</si>
  <si>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</si>
  <si>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</si>
  <si>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</si>
  <si>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</si>
  <si>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</si>
  <si>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</si>
  <si>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</si>
  <si>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</si>
  <si>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</si>
  <si>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</si>
  <si>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</si>
  <si>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</si>
  <si>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</si>
  <si>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</si>
  <si>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</si>
  <si>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</si>
  <si>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</si>
  <si>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</si>
  <si>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</si>
  <si>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</si>
  <si>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</si>
  <si>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</si>
  <si>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</si>
  <si>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</si>
  <si>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</si>
  <si>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</si>
  <si>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</si>
  <si>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</si>
  <si>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</si>
  <si>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</si>
  <si>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</si>
  <si>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</si>
  <si>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</si>
  <si>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</si>
  <si>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</si>
  <si>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</si>
  <si>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</si>
  <si>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</si>
  <si>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</si>
  <si>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</si>
  <si>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</si>
  <si>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</si>
  <si>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</si>
  <si>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</si>
  <si>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</si>
  <si>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</si>
  <si>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</si>
  <si>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</si>
  <si>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</si>
  <si>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</si>
  <si>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</si>
  <si>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</si>
  <si>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</si>
  <si>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</si>
  <si>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</si>
  <si>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</si>
  <si>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</si>
  <si>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</si>
  <si>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</si>
  <si>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</si>
  <si>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</si>
  <si>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</si>
  <si>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</si>
  <si>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</si>
  <si>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</si>
  <si>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</si>
  <si>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</si>
  <si>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</si>
  <si>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</si>
  <si>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</si>
  <si>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</si>
  <si>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</si>
  <si>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</si>
  <si>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</si>
  <si>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</si>
  <si>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</si>
  <si>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</si>
  <si>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</si>
  <si>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</si>
  <si>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</si>
  <si>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</si>
  <si>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</si>
  <si>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</si>
  <si>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</si>
  <si>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</si>
  <si>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</si>
  <si>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</si>
  <si>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</si>
  <si>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</si>
  <si>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</si>
  <si>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</si>
  <si>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</si>
  <si>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</si>
  <si>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</si>
  <si>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</si>
  <si>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</si>
  <si>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</si>
  <si>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</si>
  <si>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</si>
  <si>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</si>
  <si>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</si>
  <si>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</si>
  <si>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</si>
  <si>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</si>
  <si>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</si>
  <si>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</si>
  <si>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</si>
  <si>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</si>
  <si>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</si>
  <si>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</si>
  <si>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</si>
  <si>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</si>
  <si>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</si>
  <si>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</si>
  <si>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</si>
  <si>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</si>
  <si>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</si>
  <si>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</si>
  <si>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</si>
  <si>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</si>
  <si>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</si>
  <si>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</si>
  <si>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</si>
  <si>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</si>
  <si>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</si>
  <si>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</si>
  <si>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</si>
  <si>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</si>
  <si>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</si>
  <si>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</si>
  <si>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</si>
  <si>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</si>
  <si>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</si>
  <si>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</si>
  <si>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</si>
  <si>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</si>
  <si>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</si>
  <si>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</si>
  <si>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</si>
  <si>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</si>
  <si>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</si>
  <si>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</si>
  <si>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</si>
  <si>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</si>
  <si>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</si>
  <si>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</si>
  <si>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</si>
  <si>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</si>
  <si>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</si>
  <si>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</si>
  <si>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</si>
  <si>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</si>
  <si>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</si>
  <si>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</si>
  <si>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</si>
  <si>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</si>
  <si>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</si>
  <si>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</si>
  <si>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</si>
  <si>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</si>
  <si>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</si>
  <si>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</si>
  <si>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</si>
  <si>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</si>
  <si>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</si>
  <si>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</si>
  <si>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</si>
  <si>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</si>
  <si>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</si>
  <si>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</si>
  <si>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</si>
  <si>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</si>
  <si>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</si>
  <si>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</si>
  <si>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</si>
  <si>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</si>
  <si>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</si>
  <si>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</si>
  <si>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</si>
  <si>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</si>
  <si>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</si>
  <si>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</si>
  <si>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</si>
  <si>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</si>
  <si>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</si>
  <si>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</si>
  <si>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</si>
  <si>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</si>
  <si>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</si>
  <si>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</si>
  <si>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</si>
  <si>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</si>
  <si>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</si>
  <si>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</si>
  <si>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</si>
  <si>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</si>
  <si>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</si>
  <si>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</si>
  <si>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</si>
  <si>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</si>
  <si>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</si>
  <si>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</si>
  <si>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</si>
  <si>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</si>
  <si>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</si>
  <si>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</si>
  <si>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</si>
  <si>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</si>
  <si>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</si>
  <si>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</si>
  <si>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</si>
  <si>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</si>
  <si>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</si>
  <si>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</si>
  <si>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</si>
  <si>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</si>
  <si>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</si>
  <si>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</si>
  <si>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</si>
  <si>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</si>
  <si>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</si>
  <si>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</si>
  <si>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</si>
  <si>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</si>
  <si>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</si>
  <si>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</si>
  <si>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</si>
  <si>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</si>
  <si>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</si>
  <si>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</si>
  <si>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</si>
  <si>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</si>
  <si>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</si>
  <si>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</si>
  <si>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</si>
  <si>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</si>
  <si>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</si>
  <si>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</si>
  <si>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</si>
  <si>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</si>
  <si>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</si>
  <si>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</si>
  <si>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</si>
  <si>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</si>
  <si>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</si>
  <si>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</si>
  <si>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</si>
  <si>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</si>
  <si>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</si>
  <si>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</si>
  <si>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</si>
  <si>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</si>
  <si>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</si>
  <si>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</si>
  <si>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</si>
  <si>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</si>
  <si>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</si>
  <si>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</si>
  <si>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</si>
  <si>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</si>
  <si>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</si>
  <si>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</si>
  <si>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</si>
  <si>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</si>
  <si>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</si>
  <si>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</si>
  <si>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</si>
  <si>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</si>
  <si>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</si>
  <si>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</si>
  <si>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</si>
  <si>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</si>
  <si>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</si>
  <si>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</si>
  <si>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</si>
  <si>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</si>
  <si>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</si>
  <si>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</si>
  <si>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</si>
  <si>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</si>
  <si>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</si>
  <si>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</si>
  <si>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</si>
  <si>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</si>
  <si>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</si>
  <si>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</si>
  <si>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</si>
  <si>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</si>
  <si>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</si>
  <si>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</si>
  <si>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</si>
  <si>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</si>
  <si>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</si>
  <si>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</si>
  <si>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</si>
  <si>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</si>
  <si>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</si>
  <si>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</si>
  <si>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</si>
  <si>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</si>
  <si>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</si>
  <si>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</si>
  <si>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</si>
  <si>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</si>
  <si>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</si>
  <si>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</si>
  <si>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</si>
  <si>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</si>
  <si>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</si>
  <si>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</si>
  <si>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</si>
  <si>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</si>
  <si>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</si>
  <si>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</si>
  <si>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</si>
  <si>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</si>
  <si>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</si>
  <si>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</si>
  <si>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</si>
  <si>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</si>
  <si>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</si>
  <si>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</si>
  <si>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</si>
  <si>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</si>
  <si>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</si>
  <si>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</si>
  <si>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</si>
  <si>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</si>
  <si>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</si>
  <si>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</si>
  <si>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</si>
  <si>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</si>
  <si>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</si>
  <si>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</si>
  <si>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</si>
  <si>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</si>
  <si>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</si>
  <si>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</si>
  <si>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</si>
  <si>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</si>
  <si>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</si>
  <si>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</si>
  <si>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</si>
  <si>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</si>
  <si>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</si>
  <si>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</si>
  <si>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</si>
  <si>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</si>
  <si>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</si>
  <si>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</si>
  <si>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</si>
  <si>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</si>
  <si>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</si>
  <si>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</si>
  <si>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</si>
  <si>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</si>
  <si>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</si>
  <si>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</si>
  <si>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</si>
  <si>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</si>
  <si>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</si>
  <si>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</si>
  <si>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</si>
  <si>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</si>
  <si>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</si>
  <si>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</si>
  <si>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</si>
  <si>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</si>
  <si>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</si>
  <si>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</si>
  <si>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</si>
  <si>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</si>
  <si>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</si>
  <si>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</si>
  <si>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</si>
  <si>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</si>
  <si>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</si>
  <si>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</si>
  <si>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</si>
  <si>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</si>
  <si>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</si>
  <si>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</si>
  <si>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</si>
  <si>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</si>
  <si>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</si>
  <si>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</si>
  <si>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</si>
  <si>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</si>
  <si>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</si>
  <si>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</si>
  <si>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</si>
  <si>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</si>
  <si>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</si>
  <si>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</si>
  <si>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</si>
  <si>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</si>
  <si>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</si>
  <si>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</si>
  <si>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</si>
  <si>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</si>
  <si>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</si>
  <si>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</si>
  <si>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</si>
  <si>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</si>
  <si>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</si>
  <si>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</si>
  <si>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</si>
  <si>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</si>
  <si>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</si>
  <si>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</si>
  <si>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</si>
  <si>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</si>
  <si>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</si>
  <si>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</si>
  <si>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</si>
  <si>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</si>
  <si>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</si>
  <si>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</si>
  <si>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</si>
  <si>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</si>
  <si>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</si>
  <si>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</si>
  <si>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</si>
  <si>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</si>
  <si>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</si>
  <si>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</si>
  <si>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</si>
  <si>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</si>
  <si>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</si>
  <si>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</si>
  <si>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</si>
  <si>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</si>
  <si>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</si>
  <si>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</si>
  <si>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</si>
  <si>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</si>
  <si>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</si>
  <si>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</si>
  <si>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</si>
  <si>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</si>
  <si>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</si>
  <si>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</si>
  <si>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</si>
  <si>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</si>
  <si>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</si>
  <si>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</si>
  <si>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</si>
  <si>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</si>
  <si>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</si>
  <si>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</si>
  <si>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</si>
  <si>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</si>
  <si>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</si>
  <si>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</si>
  <si>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</si>
  <si>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</si>
  <si>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</si>
  <si>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</si>
  <si>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</si>
  <si>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</si>
  <si>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</si>
  <si>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</si>
  <si>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</si>
  <si>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</si>
  <si>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</si>
  <si>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</si>
  <si>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</si>
  <si>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</si>
  <si>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</si>
  <si>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</si>
  <si>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</si>
  <si>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</si>
  <si>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</si>
  <si>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</si>
  <si>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</si>
  <si>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</si>
  <si>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</si>
  <si>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</si>
  <si>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</si>
  <si>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</si>
  <si>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</si>
  <si>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</si>
  <si>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</si>
  <si>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</si>
  <si>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</si>
  <si>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</si>
  <si>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</si>
  <si>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</si>
  <si>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</si>
  <si>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</si>
  <si>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</si>
  <si>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</si>
  <si>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</si>
  <si>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</si>
  <si>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</si>
  <si>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</si>
  <si>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</si>
  <si>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</si>
  <si>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</si>
  <si>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</si>
  <si>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</si>
  <si>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</si>
  <si>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</si>
  <si>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</si>
  <si>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</si>
  <si>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</si>
  <si>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</si>
  <si>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</si>
  <si>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</si>
  <si>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</si>
  <si>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</si>
  <si>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</si>
  <si>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</si>
  <si>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</si>
  <si>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</si>
  <si>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</si>
  <si>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</si>
  <si>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</si>
  <si>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</si>
  <si>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</si>
  <si>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</si>
  <si>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</si>
  <si>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</si>
  <si>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</si>
  <si>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</si>
  <si>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</si>
  <si>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</si>
  <si>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</si>
  <si>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</si>
  <si>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</si>
  <si>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</si>
  <si>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</si>
  <si>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</si>
  <si>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</si>
  <si>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</si>
  <si>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</si>
  <si>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</si>
  <si>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</si>
  <si>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</si>
  <si>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</si>
  <si>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</si>
  <si>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</si>
  <si>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</si>
  <si>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</si>
  <si>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</si>
  <si>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</si>
  <si>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</si>
  <si>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</si>
  <si>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</si>
  <si>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</si>
  <si>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</si>
  <si>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</si>
  <si>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</si>
  <si>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</si>
  <si>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</si>
  <si>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</si>
  <si>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</si>
  <si>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</si>
  <si>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</si>
  <si>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</si>
  <si>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</si>
  <si>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</si>
  <si>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</si>
  <si>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</si>
  <si>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</si>
  <si>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</si>
  <si>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</si>
  <si>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</si>
  <si>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</si>
  <si>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</si>
  <si>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</si>
  <si>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</si>
  <si>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</si>
  <si>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</si>
  <si>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</si>
  <si>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</si>
  <si>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</si>
  <si>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</si>
  <si>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</si>
  <si>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</si>
  <si>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</si>
  <si>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</si>
  <si>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</si>
  <si>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</si>
  <si>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</si>
  <si>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</si>
  <si>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</si>
  <si>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</si>
  <si>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</si>
  <si>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</si>
  <si>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</si>
  <si>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</si>
  <si>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</si>
  <si>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</si>
  <si>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</si>
  <si>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</si>
  <si>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</si>
  <si>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</si>
  <si>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</si>
  <si>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</si>
  <si>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</si>
  <si>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</si>
  <si>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</si>
  <si>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</si>
  <si>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</si>
  <si>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</si>
  <si>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</si>
  <si>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</si>
  <si>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</si>
  <si>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</si>
  <si>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</si>
  <si>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</si>
  <si>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</si>
  <si>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</si>
  <si>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</si>
  <si>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</si>
  <si>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</si>
  <si>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</si>
  <si>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</si>
  <si>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</si>
  <si>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</si>
  <si>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</si>
  <si>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</si>
  <si>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</si>
  <si>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</si>
  <si>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</si>
  <si>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</si>
  <si>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</si>
  <si>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</si>
  <si>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</si>
  <si>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</si>
  <si>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</si>
  <si>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</si>
  <si>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</si>
  <si>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</si>
  <si>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</si>
  <si>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</si>
  <si>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</si>
  <si>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</si>
  <si>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</si>
  <si>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</si>
  <si>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</si>
  <si>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</si>
  <si>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</si>
  <si>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</si>
  <si>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</si>
  <si>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</si>
  <si>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</si>
  <si>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</si>
  <si>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</si>
  <si>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</si>
  <si>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</si>
  <si>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</si>
  <si>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</si>
  <si>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</si>
  <si>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</si>
  <si>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</si>
  <si>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</si>
  <si>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</si>
  <si>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</si>
  <si>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</si>
  <si>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</si>
  <si>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</si>
  <si>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</si>
  <si>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</si>
  <si>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</si>
  <si>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</si>
  <si>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</si>
  <si>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</si>
  <si>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</si>
  <si>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</si>
  <si>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</si>
  <si>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</si>
  <si>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</si>
  <si>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</si>
  <si>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</si>
  <si>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</si>
  <si>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</si>
  <si>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</si>
  <si>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</si>
  <si>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</si>
  <si>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</si>
  <si>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</si>
  <si>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</si>
  <si>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</si>
  <si>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</si>
  <si>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</si>
  <si>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</si>
  <si>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</si>
  <si>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</si>
  <si>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</si>
  <si>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</si>
  <si>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</si>
  <si>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</si>
  <si>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</si>
  <si>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</si>
  <si>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</si>
  <si>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</si>
  <si>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</si>
  <si>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</si>
  <si>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</si>
  <si>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</si>
  <si>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</si>
  <si>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</si>
  <si>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</si>
  <si>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</si>
  <si>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</si>
  <si>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</si>
  <si>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</si>
  <si>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</si>
  <si>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</si>
  <si>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</si>
  <si>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</si>
  <si>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</si>
  <si>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</si>
  <si>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</si>
  <si>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</si>
  <si>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</si>
  <si>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</si>
  <si>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</si>
  <si>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</si>
  <si>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</si>
  <si>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</si>
  <si>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</si>
  <si>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</si>
  <si>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</si>
  <si>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</si>
  <si>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</si>
  <si>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</si>
  <si>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</si>
  <si>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</si>
  <si>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</si>
  <si>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</si>
  <si>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</si>
  <si>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</si>
  <si>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</si>
  <si>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</si>
  <si>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</si>
  <si>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</si>
  <si>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</si>
  <si>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</si>
  <si>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</si>
  <si>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</si>
  <si>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</si>
  <si>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</si>
  <si>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</si>
  <si>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</si>
  <si>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</si>
  <si>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</si>
  <si>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</si>
  <si>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</si>
  <si>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</si>
  <si>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</si>
  <si>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</si>
  <si>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</si>
  <si>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</si>
  <si>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</si>
  <si>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</si>
  <si>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</si>
  <si>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</si>
  <si>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</si>
  <si>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</si>
  <si>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</si>
  <si>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</si>
  <si>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</si>
  <si>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</si>
  <si>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</si>
  <si>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</si>
  <si>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</si>
  <si>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</si>
  <si>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</si>
  <si>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</si>
  <si>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</si>
  <si>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</si>
  <si>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</si>
  <si>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</si>
  <si>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</si>
  <si>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</si>
  <si>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</si>
  <si>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</si>
  <si>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</si>
  <si>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</si>
  <si>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</si>
  <si>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</si>
  <si>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</si>
  <si>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</si>
  <si>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</si>
  <si>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</si>
  <si>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</si>
  <si>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</si>
  <si>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</si>
  <si>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</si>
  <si>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</si>
  <si>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</si>
  <si>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</si>
  <si>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</si>
  <si>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</si>
  <si>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</si>
  <si>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</si>
  <si>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</si>
  <si>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</si>
  <si>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</si>
  <si>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</si>
  <si>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</si>
  <si>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</si>
  <si>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</si>
  <si>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</si>
  <si>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</si>
  <si>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</si>
  <si>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</si>
  <si>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</si>
  <si>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</si>
  <si>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</si>
  <si>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</si>
  <si>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</si>
  <si>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</si>
  <si>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</si>
  <si>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</si>
  <si>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</si>
  <si>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</si>
  <si>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</si>
  <si>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</si>
  <si>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</si>
  <si>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</si>
  <si>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</si>
  <si>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</si>
  <si>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</si>
  <si>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</si>
  <si>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</si>
  <si>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</si>
  <si>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</si>
  <si>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</si>
  <si>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</si>
  <si>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</si>
  <si>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</si>
  <si>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</si>
  <si>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</si>
  <si>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</si>
  <si>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</si>
  <si>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</si>
  <si>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</si>
  <si>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</si>
  <si>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</si>
  <si>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</si>
  <si>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</si>
  <si>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</si>
  <si>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</si>
  <si>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</si>
  <si>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</si>
  <si>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</si>
  <si>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</si>
  <si>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</si>
  <si>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</si>
  <si>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</si>
  <si>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</si>
  <si>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</si>
  <si>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</si>
  <si>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</si>
  <si>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</si>
  <si>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</si>
  <si>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</si>
  <si>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</si>
  <si>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</si>
  <si>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</si>
  <si>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</si>
  <si>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</si>
  <si>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</si>
  <si>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</si>
  <si>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</si>
  <si>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</si>
  <si>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</si>
  <si>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</si>
  <si>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</si>
  <si>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</si>
  <si>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</si>
  <si>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</si>
  <si>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</si>
  <si>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</si>
  <si>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</si>
  <si>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</si>
  <si>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</si>
  <si>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</si>
  <si>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</si>
  <si>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</si>
  <si>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</si>
  <si>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</si>
  <si>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</si>
  <si>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</si>
  <si>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</si>
  <si>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</si>
  <si>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</si>
  <si>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</si>
  <si>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</si>
  <si>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</si>
  <si>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</si>
  <si>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</si>
  <si>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</si>
  <si>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</si>
  <si>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</si>
  <si>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</si>
  <si>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</si>
  <si>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</si>
  <si>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</si>
  <si>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</si>
  <si>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</si>
  <si>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</si>
  <si>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</si>
  <si>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</si>
  <si>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</si>
  <si>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</si>
  <si>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</si>
  <si>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</si>
  <si>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</si>
  <si>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</si>
  <si>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</si>
  <si>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</si>
  <si>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</si>
  <si>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</si>
  <si>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</si>
  <si>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</si>
  <si>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</si>
  <si>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</si>
  <si>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</si>
  <si>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</si>
  <si>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</si>
  <si>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</si>
  <si>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</si>
  <si>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</si>
  <si>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</si>
  <si>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</si>
  <si>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</si>
  <si>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</si>
  <si>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</si>
  <si>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</si>
  <si>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</si>
  <si>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</si>
  <si>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</si>
  <si>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</si>
  <si>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</si>
  <si>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</si>
  <si>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</si>
  <si>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</si>
  <si>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</si>
  <si>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</si>
  <si>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</si>
  <si>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</si>
  <si>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</si>
  <si>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</si>
  <si>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</si>
  <si>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</si>
  <si>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</si>
  <si>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</si>
  <si>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</si>
  <si>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</si>
  <si>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</si>
  <si>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</si>
  <si>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</si>
  <si>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</si>
  <si>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</si>
  <si>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</si>
  <si>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</si>
  <si>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</si>
  <si>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</si>
  <si>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</si>
  <si>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</si>
  <si>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</si>
  <si>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</si>
  <si>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</si>
  <si>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</si>
  <si>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</si>
  <si>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</si>
  <si>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</si>
  <si>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</si>
  <si>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</si>
  <si>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</si>
  <si>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</si>
  <si>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</si>
  <si>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</si>
  <si>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</si>
  <si>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</si>
  <si>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</si>
  <si>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</si>
  <si>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</si>
  <si>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</si>
  <si>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</si>
  <si>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</si>
  <si>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</si>
  <si>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</si>
  <si>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</si>
  <si>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</si>
  <si>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</si>
  <si>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</si>
  <si>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</si>
  <si>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</si>
  <si>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</si>
  <si>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</si>
  <si>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</si>
  <si>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</si>
  <si>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</si>
  <si>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</si>
  <si>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</si>
  <si>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</si>
  <si>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</si>
  <si>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</si>
  <si>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</si>
  <si>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</si>
  <si>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</si>
  <si>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</si>
  <si>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</si>
  <si>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</si>
  <si>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</si>
  <si>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</si>
  <si>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</si>
  <si>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</si>
  <si>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</si>
  <si>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</si>
  <si>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</si>
  <si>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</si>
  <si>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</si>
  <si>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</si>
  <si>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</si>
  <si>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</si>
  <si>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</si>
  <si>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</si>
  <si>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</si>
  <si>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</si>
  <si>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</si>
  <si>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</si>
  <si>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</si>
  <si>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</si>
  <si>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</si>
  <si>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</si>
  <si>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</si>
  <si>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</si>
  <si>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</si>
  <si>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</si>
  <si>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</si>
  <si>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</si>
  <si>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</si>
  <si>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</si>
  <si>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</si>
  <si>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</si>
  <si>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</si>
  <si>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</si>
  <si>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</si>
  <si>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</si>
  <si>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</si>
  <si>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</si>
  <si>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</si>
  <si>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</si>
  <si>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</si>
  <si>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</si>
  <si>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</si>
  <si>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</si>
  <si>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</si>
  <si>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</si>
  <si>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</si>
  <si>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</si>
  <si>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</si>
  <si>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</si>
  <si>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</si>
  <si>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</si>
  <si>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</si>
  <si>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</si>
  <si>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</si>
  <si>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</si>
  <si>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</si>
  <si>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</si>
  <si>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</si>
  <si>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</si>
  <si>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</si>
  <si>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</si>
  <si>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</si>
  <si>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</si>
  <si>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</si>
  <si>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</si>
  <si>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</si>
  <si>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</si>
  <si>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</si>
  <si>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</si>
  <si>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</si>
  <si>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</si>
  <si>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</si>
  <si>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</si>
  <si>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</si>
  <si>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</si>
  <si>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</si>
  <si>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</si>
  <si>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</si>
  <si>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</si>
  <si>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</si>
  <si>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</si>
  <si>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</si>
  <si>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</si>
  <si>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</si>
  <si>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</si>
  <si>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</si>
  <si>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</si>
  <si>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</si>
  <si>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</si>
  <si>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</si>
  <si>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</si>
  <si>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</si>
  <si>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</si>
  <si>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</si>
  <si>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</si>
  <si>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</si>
  <si>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</si>
  <si>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</si>
  <si>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</si>
  <si>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</si>
  <si>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</si>
  <si>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</si>
  <si>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</si>
  <si>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</si>
  <si>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</si>
  <si>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</si>
  <si>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</si>
  <si>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</si>
  <si>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</si>
  <si>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</si>
  <si>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</si>
  <si>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</si>
  <si>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</si>
  <si>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</si>
  <si>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</si>
  <si>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</si>
  <si>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</si>
  <si>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</si>
  <si>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</si>
  <si>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</si>
  <si>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</si>
  <si>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</si>
  <si>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</si>
  <si>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</si>
  <si>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</si>
  <si>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</si>
  <si>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</si>
  <si>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</si>
  <si>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</si>
  <si>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</si>
  <si>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</si>
  <si>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</si>
  <si>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</si>
  <si>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</si>
  <si>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</si>
  <si>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</si>
  <si>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</si>
  <si>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</si>
  <si>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</si>
  <si>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</si>
  <si>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</si>
  <si>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</si>
  <si>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</si>
  <si>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</si>
  <si>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</si>
  <si>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</si>
  <si>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</si>
  <si>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</si>
  <si>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</si>
  <si>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</si>
  <si>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</si>
  <si>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</si>
  <si>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</si>
  <si>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</si>
  <si>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</si>
  <si>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</si>
  <si>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</si>
  <si>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</si>
  <si>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</si>
  <si>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</si>
  <si>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</si>
  <si>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</si>
  <si>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</si>
  <si>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</si>
  <si>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</si>
  <si>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</si>
  <si>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</si>
  <si>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</si>
  <si>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</si>
  <si>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</si>
  <si>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</si>
  <si>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</si>
  <si>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</si>
  <si>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</si>
  <si>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</si>
  <si>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</si>
  <si>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</si>
  <si>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</si>
  <si>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</si>
  <si>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</si>
  <si>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</si>
  <si>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</si>
  <si>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</si>
  <si>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</si>
  <si>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</si>
  <si>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</si>
  <si>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</si>
  <si>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</si>
  <si>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</si>
  <si>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</si>
  <si>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</si>
  <si>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</si>
  <si>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</si>
  <si>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</si>
  <si>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</si>
  <si>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</si>
  <si>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</si>
  <si>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</si>
  <si>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</si>
  <si>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</si>
  <si>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</si>
  <si>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</si>
  <si>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</si>
  <si>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</si>
  <si>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</si>
  <si>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</si>
  <si>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</si>
  <si>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</si>
  <si>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</si>
  <si>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</si>
  <si>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</si>
  <si>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</si>
  <si>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</si>
  <si>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</si>
  <si>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</si>
  <si>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</si>
  <si>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</si>
  <si>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</si>
  <si>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</si>
  <si>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</si>
  <si>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</si>
  <si>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</si>
  <si>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</si>
  <si>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</si>
  <si>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</si>
  <si>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</si>
  <si>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</si>
  <si>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</si>
  <si>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</si>
  <si>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</si>
  <si>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</si>
  <si>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</si>
  <si>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</si>
  <si>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</si>
  <si>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</si>
  <si>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</si>
  <si>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</si>
  <si>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</si>
  <si>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</si>
  <si>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</si>
  <si>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</si>
  <si>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</si>
  <si>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</si>
  <si>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</si>
  <si>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</si>
  <si>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</si>
  <si>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</si>
  <si>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</si>
  <si>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</si>
  <si>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</si>
  <si>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</si>
  <si>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</si>
  <si>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</si>
  <si>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</si>
  <si>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</si>
  <si>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</si>
  <si>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</si>
  <si>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</si>
  <si>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</si>
  <si>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</si>
  <si>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</si>
  <si>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</si>
  <si>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</si>
  <si>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</si>
  <si>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</si>
  <si>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</si>
  <si>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</si>
  <si>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</si>
  <si>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</si>
  <si>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</si>
  <si>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</si>
  <si>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</si>
  <si>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</si>
  <si>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</si>
  <si>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</si>
  <si>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</si>
  <si>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</si>
  <si>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</si>
  <si>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</si>
  <si>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</si>
  <si>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</si>
  <si>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</si>
  <si>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</si>
  <si>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</si>
  <si>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</si>
  <si>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</si>
  <si>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</si>
  <si>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</si>
  <si>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</si>
  <si>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</si>
  <si>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</si>
  <si>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</si>
  <si>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</si>
  <si>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</si>
  <si>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</si>
  <si>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</si>
  <si>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</si>
  <si>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</si>
  <si>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</si>
  <si>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</si>
  <si>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</si>
  <si>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</si>
  <si>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</si>
  <si>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</si>
  <si>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</si>
  <si>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</si>
  <si>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</si>
  <si>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</si>
  <si>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</si>
  <si>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</si>
  <si>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</si>
  <si>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</si>
  <si>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</si>
  <si>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</si>
  <si>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</si>
  <si>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</si>
  <si>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</si>
  <si>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</si>
  <si>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</si>
  <si>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</si>
  <si>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</si>
  <si>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</si>
  <si>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</si>
  <si>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</si>
  <si>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</si>
  <si>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</si>
  <si>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</si>
  <si>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</si>
  <si>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</si>
  <si>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</si>
  <si>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</si>
  <si>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</si>
  <si>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</si>
  <si>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</si>
  <si>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</si>
  <si>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</si>
  <si>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</si>
  <si>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</si>
  <si>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</si>
  <si>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</si>
  <si>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</si>
  <si>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</si>
  <si>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</si>
  <si>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</si>
  <si>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</si>
  <si>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</si>
  <si>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</si>
  <si>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</si>
  <si>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</si>
  <si>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</si>
  <si>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</si>
  <si>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</si>
  <si>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</si>
  <si>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</si>
  <si>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</si>
  <si>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</si>
  <si>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</si>
  <si>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</si>
  <si>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</si>
  <si>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</si>
  <si>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</si>
  <si>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</si>
  <si>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</si>
  <si>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</si>
  <si>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</si>
  <si>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</si>
  <si>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</si>
  <si>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</si>
  <si>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</si>
  <si>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</si>
  <si>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</si>
  <si>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</si>
  <si>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</si>
  <si>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</si>
  <si>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</si>
  <si>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</si>
  <si>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</si>
  <si>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</si>
  <si>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</si>
  <si>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</si>
  <si>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</si>
  <si>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</si>
  <si>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</si>
  <si>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</si>
  <si>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</si>
  <si>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</si>
  <si>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</si>
  <si>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</si>
  <si>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</si>
  <si>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</si>
  <si>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</si>
  <si>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</si>
  <si>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</si>
  <si>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</si>
  <si>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</si>
  <si>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</si>
  <si>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</si>
  <si>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</si>
  <si>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</si>
  <si>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</si>
  <si>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</si>
  <si>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</si>
  <si>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</si>
  <si>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</si>
  <si>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</si>
  <si>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</si>
  <si>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</si>
  <si>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</si>
  <si>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</si>
  <si>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</si>
  <si>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</si>
  <si>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</si>
  <si>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</si>
  <si>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</si>
  <si>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</si>
  <si>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</si>
  <si>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</si>
  <si>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</si>
  <si>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</si>
  <si>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</si>
  <si>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</si>
  <si>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</si>
  <si>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</si>
  <si>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</si>
  <si>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</si>
  <si>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</si>
  <si>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</si>
  <si>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</si>
  <si>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</si>
  <si>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</si>
  <si>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</si>
  <si>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</si>
  <si>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</si>
  <si>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</si>
  <si>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</si>
  <si>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</si>
  <si>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</si>
  <si>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</si>
  <si>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</si>
  <si>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</si>
  <si>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</si>
  <si>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</si>
  <si>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</si>
  <si>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</si>
  <si>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</si>
  <si>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</si>
  <si>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</si>
  <si>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</si>
  <si>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</si>
  <si>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</si>
  <si>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</si>
  <si>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</si>
  <si>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</si>
  <si>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</si>
  <si>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</si>
  <si>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</si>
  <si>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</si>
  <si>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</si>
  <si>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</si>
  <si>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</si>
  <si>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</si>
  <si>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</si>
  <si>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</si>
  <si>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</si>
  <si>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</si>
  <si>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</si>
  <si>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</si>
  <si>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</si>
  <si>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</si>
  <si>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Donate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</si>
  <si>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</si>
  <si>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</si>
  <si>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</si>
  <si>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</si>
  <si>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</si>
  <si>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</si>
  <si>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</si>
  <si>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</si>
  <si>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</si>
  <si>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</si>
  <si>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</si>
  <si>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</si>
  <si>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</si>
  <si>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</si>
  <si>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</si>
  <si>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</si>
  <si>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</si>
  <si>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</si>
  <si>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</si>
  <si>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</si>
  <si>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</si>
  <si>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</si>
  <si>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</si>
  <si>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</si>
  <si>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</si>
  <si>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</si>
  <si>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</si>
  <si>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</si>
  <si>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</si>
  <si>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</si>
  <si>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</si>
  <si>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</si>
  <si>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</si>
  <si>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</si>
  <si>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</si>
  <si>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</si>
  <si>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</si>
  <si>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</si>
  <si>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</si>
  <si>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</si>
  <si>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</si>
  <si>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</si>
  <si>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</si>
  <si>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</si>
  <si>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</si>
  <si>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</si>
  <si>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</si>
  <si>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</si>
  <si>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</si>
  <si>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</si>
  <si>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</si>
  <si>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</si>
  <si>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</si>
  <si>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</si>
  <si>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</si>
  <si>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</si>
  <si>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</si>
  <si>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</si>
  <si>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Goal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</si>
  <si>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</si>
  <si>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</si>
  <si>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</si>
  <si>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</si>
  <si>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</si>
  <si>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</si>
  <si>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</si>
  <si>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</si>
  <si>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</si>
  <si>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</si>
  <si>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</si>
  <si>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</si>
  <si>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</si>
  <si>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</si>
  <si>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</si>
  <si>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</si>
  <si>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</si>
  <si>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</si>
  <si>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</si>
  <si>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</si>
  <si>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</si>
  <si>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</si>
  <si>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</si>
  <si>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t0 14999</t>
  </si>
  <si>
    <t>15000 to 19999</t>
  </si>
  <si>
    <t>20000 to 24999</t>
  </si>
  <si>
    <t>Greater than 50000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</si>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</sst>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6" formatCode="m/d/yy\ h: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3" fillId="0" borderId="0" xfId="0" applyNumberFormat="1" applyFont="1" applyAlignment="1">
      <alignment horizontal="center"/>
    </xf>
    <xf numFmtId="166" fontId="2" fillId="0" borderId="0" xfId="0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 wrapText="1"/>
    </xf>
    <xf numFmtId="10" fontId="1" fillId="0" borderId="0" xfId="0" applyNumberFormat="1" applyFont="1" applyFill="1" applyAlignment="1">
      <alignment horizontal="center"/>
    </xf>
    <xf numFmtId="10" fontId="2" fillId="0" borderId="0" xfId="0" applyNumberFormat="1" applyFont="1" applyFill="1"/>
    <xf numFmtId="10" fontId="0" fillId="0" borderId="0" xfId="0" applyNumberFormat="1" applyFill="1"/>
    <xf numFmtId="10" fontId="3" fillId="0" borderId="0" xfId="1" applyNumberFormat="1" applyFont="1" applyAlignment="1">
      <alignment horizontal="center" vertical="center" wrapText="1"/>
    </xf>
    <xf numFmtId="10" fontId="0" fillId="0" borderId="0" xfId="1" applyNumberFormat="1" applyFont="1"/>
    <xf numFmtId="10" fontId="3" fillId="0" borderId="0" xfId="0" applyNumberFormat="1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0000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C7-4BC3-B9DA-164858C06B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C7-4BC3-B9DA-164858C06B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C7-4BC3-B9DA-164858C06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96880"/>
        <c:axId val="199797712"/>
      </c:lineChart>
      <c:catAx>
        <c:axId val="19979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7712"/>
        <c:crosses val="autoZero"/>
        <c:auto val="1"/>
        <c:lblAlgn val="ctr"/>
        <c:lblOffset val="100"/>
        <c:noMultiLvlLbl val="0"/>
      </c:catAx>
      <c:valAx>
        <c:axId val="19979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ue" refreshedDate="44100.923161458333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10">
      <sharedItems containsSemiMixedTypes="0" containsString="0" containsNumber="1" containsInteger="1" minValue="0" maxValue="2260300"/>
    </cacheField>
    <cacheField name="Donate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sue" refreshedDate="44101.546230439817" createdVersion="6" refreshedVersion="6" minRefreshableVersion="3" recordCount="12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0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n v="186"/>
    <x v="0"/>
    <n v="0.24193548387096775"/>
    <n v="0"/>
  </r>
  <r>
    <x v="1"/>
    <x v="1"/>
    <x v="1"/>
    <x v="0"/>
    <n v="534"/>
    <x v="1"/>
    <n v="0.27340823970037453"/>
    <n v="0"/>
  </r>
  <r>
    <x v="2"/>
    <x v="2"/>
    <x v="2"/>
    <x v="0"/>
    <n v="169"/>
    <x v="2"/>
    <n v="0.44970414201183434"/>
    <n v="0"/>
  </r>
  <r>
    <x v="3"/>
    <x v="3"/>
    <x v="3"/>
    <x v="0"/>
    <n v="72"/>
    <x v="3"/>
    <n v="0.45833333333333331"/>
    <n v="0"/>
  </r>
  <r>
    <x v="4"/>
    <x v="4"/>
    <x v="4"/>
    <x v="0"/>
    <n v="24"/>
    <x v="4"/>
    <n v="0.5"/>
    <n v="0"/>
  </r>
  <r>
    <x v="5"/>
    <x v="5"/>
    <x v="5"/>
    <x v="0"/>
    <n v="20"/>
    <x v="5"/>
    <n v="0.55000000000000004"/>
    <n v="0"/>
  </r>
  <r>
    <x v="6"/>
    <x v="6"/>
    <x v="6"/>
    <x v="0"/>
    <n v="5"/>
    <x v="6"/>
    <n v="0.8"/>
    <n v="0"/>
  </r>
  <r>
    <x v="7"/>
    <x v="7"/>
    <x v="7"/>
    <x v="0"/>
    <n v="11"/>
    <x v="7"/>
    <n v="0.72727272727272729"/>
    <n v="0"/>
  </r>
  <r>
    <x v="8"/>
    <x v="8"/>
    <x v="8"/>
    <x v="0"/>
    <n v="6"/>
    <x v="8"/>
    <n v="0.33333333333333331"/>
    <n v="0"/>
  </r>
  <r>
    <x v="9"/>
    <x v="9"/>
    <x v="9"/>
    <x v="0"/>
    <n v="3"/>
    <x v="8"/>
    <n v="0.33333333333333331"/>
    <n v="0"/>
  </r>
  <r>
    <x v="10"/>
    <x v="10"/>
    <x v="9"/>
    <x v="0"/>
    <n v="1"/>
    <x v="9"/>
    <n v="1"/>
    <n v="0"/>
  </r>
  <r>
    <x v="11"/>
    <x v="9"/>
    <x v="10"/>
    <x v="0"/>
    <n v="16"/>
    <x v="10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95" zoomScaleNormal="95" workbookViewId="0">
      <pane ySplit="1" topLeftCell="A2" activePane="bottomLeft" state="frozen"/>
      <selection activeCell="O1" sqref="O1"/>
      <selection pane="bottomLef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2.85546875" style="23" bestFit="1" customWidth="1"/>
    <col min="16" max="16" width="10.28515625" bestFit="1" customWidth="1"/>
    <col min="17" max="17" width="41.140625" customWidth="1"/>
    <col min="18" max="18" width="16.85546875" bestFit="1" customWidth="1"/>
    <col min="19" max="19" width="23.5703125" style="18" bestFit="1" customWidth="1"/>
    <col min="20" max="20" width="7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2">
        <f>ROUND(E2/D2*100,0)</f>
        <v>137</v>
      </c>
      <c r="P2" s="10">
        <f>ROUND(E2/L2,2)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0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2">
        <f t="shared" ref="O3:O66" si="0">ROUND(E3/D3*100,0)</f>
        <v>143</v>
      </c>
      <c r="P3" s="10">
        <f>ROUND(E3/L3,4)</f>
        <v>185.48099999999999</v>
      </c>
      <c r="Q3" s="12" t="s">
        <v>8308</v>
      </c>
      <c r="R3" t="s">
        <v>8309</v>
      </c>
      <c r="S3" s="17">
        <f t="shared" ref="S3:S66" si="1">(((J3/60)/60)/24)+DATE(1970,1,1)</f>
        <v>42766.600497685184</v>
      </c>
      <c r="T3" s="10">
        <f t="shared" ref="T3:T66" si="2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2">
        <f t="shared" si="0"/>
        <v>105</v>
      </c>
      <c r="P4" s="10">
        <f t="shared" ref="P4:P66" si="3">ROUND(E4/L4,2)</f>
        <v>15</v>
      </c>
      <c r="Q4" s="12" t="s">
        <v>8308</v>
      </c>
      <c r="R4" t="s">
        <v>8309</v>
      </c>
      <c r="S4" s="17">
        <f t="shared" si="1"/>
        <v>42405.702349537038</v>
      </c>
      <c r="T4" s="10">
        <f t="shared" si="2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2">
        <f t="shared" si="0"/>
        <v>104</v>
      </c>
      <c r="P5" s="10">
        <f t="shared" si="3"/>
        <v>69.27</v>
      </c>
      <c r="Q5" s="12" t="s">
        <v>8308</v>
      </c>
      <c r="R5" t="s">
        <v>8309</v>
      </c>
      <c r="S5" s="17">
        <f t="shared" si="1"/>
        <v>41828.515127314815</v>
      </c>
      <c r="T5" s="10">
        <f t="shared" si="2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2">
        <f t="shared" si="0"/>
        <v>123</v>
      </c>
      <c r="P6" s="10">
        <f t="shared" si="3"/>
        <v>190.55</v>
      </c>
      <c r="Q6" s="12" t="s">
        <v>8308</v>
      </c>
      <c r="R6" t="s">
        <v>8309</v>
      </c>
      <c r="S6" s="17">
        <f t="shared" si="1"/>
        <v>42327.834247685183</v>
      </c>
      <c r="T6" s="10">
        <f t="shared" si="2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2">
        <f t="shared" si="0"/>
        <v>110</v>
      </c>
      <c r="P7" s="10">
        <f t="shared" si="3"/>
        <v>93.4</v>
      </c>
      <c r="Q7" s="12" t="s">
        <v>8308</v>
      </c>
      <c r="R7" t="s">
        <v>8309</v>
      </c>
      <c r="S7" s="17">
        <f t="shared" si="1"/>
        <v>42563.932951388888</v>
      </c>
      <c r="T7" s="10">
        <f t="shared" si="2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2">
        <f t="shared" si="0"/>
        <v>106</v>
      </c>
      <c r="P8" s="10">
        <f t="shared" si="3"/>
        <v>146.88</v>
      </c>
      <c r="Q8" s="12" t="s">
        <v>8308</v>
      </c>
      <c r="R8" t="s">
        <v>8309</v>
      </c>
      <c r="S8" s="17">
        <f t="shared" si="1"/>
        <v>41794.072337962964</v>
      </c>
      <c r="T8" s="10">
        <f t="shared" si="2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2">
        <f t="shared" si="0"/>
        <v>101</v>
      </c>
      <c r="P9" s="10">
        <f t="shared" si="3"/>
        <v>159.82</v>
      </c>
      <c r="Q9" s="12" t="s">
        <v>8308</v>
      </c>
      <c r="R9" t="s">
        <v>8309</v>
      </c>
      <c r="S9" s="17">
        <f t="shared" si="1"/>
        <v>42516.047071759262</v>
      </c>
      <c r="T9" s="10">
        <f t="shared" si="2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2">
        <f t="shared" si="0"/>
        <v>100</v>
      </c>
      <c r="P10" s="10">
        <f t="shared" si="3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0">
        <f t="shared" si="2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2">
        <f t="shared" si="0"/>
        <v>126</v>
      </c>
      <c r="P11" s="10">
        <f t="shared" si="3"/>
        <v>31.5</v>
      </c>
      <c r="Q11" s="12" t="s">
        <v>8308</v>
      </c>
      <c r="R11" t="s">
        <v>8309</v>
      </c>
      <c r="S11" s="17">
        <f t="shared" si="1"/>
        <v>42447.103518518517</v>
      </c>
      <c r="T11" s="10">
        <f t="shared" si="2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2">
        <f t="shared" si="0"/>
        <v>101</v>
      </c>
      <c r="P12" s="10">
        <f t="shared" si="3"/>
        <v>158.68</v>
      </c>
      <c r="Q12" s="12" t="s">
        <v>8308</v>
      </c>
      <c r="R12" t="s">
        <v>8309</v>
      </c>
      <c r="S12" s="17">
        <f t="shared" si="1"/>
        <v>41780.068043981482</v>
      </c>
      <c r="T12" s="10">
        <f t="shared" si="2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2">
        <f t="shared" si="0"/>
        <v>121</v>
      </c>
      <c r="P13" s="10">
        <f t="shared" si="3"/>
        <v>80.33</v>
      </c>
      <c r="Q13" s="12" t="s">
        <v>8308</v>
      </c>
      <c r="R13" t="s">
        <v>8309</v>
      </c>
      <c r="S13" s="17">
        <f t="shared" si="1"/>
        <v>42572.778495370367</v>
      </c>
      <c r="T13" s="10">
        <f t="shared" si="2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2">
        <f t="shared" si="0"/>
        <v>165</v>
      </c>
      <c r="P14" s="10">
        <f t="shared" si="3"/>
        <v>59.96</v>
      </c>
      <c r="Q14" s="12" t="s">
        <v>8308</v>
      </c>
      <c r="R14" t="s">
        <v>8309</v>
      </c>
      <c r="S14" s="17">
        <f t="shared" si="1"/>
        <v>41791.713252314818</v>
      </c>
      <c r="T14" s="10">
        <f t="shared" si="2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2">
        <f t="shared" si="0"/>
        <v>160</v>
      </c>
      <c r="P15" s="10">
        <f t="shared" si="3"/>
        <v>109.78</v>
      </c>
      <c r="Q15" s="12" t="s">
        <v>8308</v>
      </c>
      <c r="R15" t="s">
        <v>8309</v>
      </c>
      <c r="S15" s="17">
        <f t="shared" si="1"/>
        <v>42508.677187499998</v>
      </c>
      <c r="T15" s="10">
        <f t="shared" si="2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2">
        <f t="shared" si="0"/>
        <v>101</v>
      </c>
      <c r="P16" s="10">
        <f t="shared" si="3"/>
        <v>147.71</v>
      </c>
      <c r="Q16" s="12" t="s">
        <v>8308</v>
      </c>
      <c r="R16" t="s">
        <v>8309</v>
      </c>
      <c r="S16" s="17">
        <f t="shared" si="1"/>
        <v>41808.02648148148</v>
      </c>
      <c r="T16" s="10">
        <f t="shared" si="2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2">
        <f t="shared" si="0"/>
        <v>107</v>
      </c>
      <c r="P17" s="10">
        <f t="shared" si="3"/>
        <v>21.76</v>
      </c>
      <c r="Q17" s="12" t="s">
        <v>8308</v>
      </c>
      <c r="R17" t="s">
        <v>8309</v>
      </c>
      <c r="S17" s="17">
        <f t="shared" si="1"/>
        <v>42256.391875000001</v>
      </c>
      <c r="T17" s="10">
        <f t="shared" si="2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2">
        <f t="shared" si="0"/>
        <v>100</v>
      </c>
      <c r="P18" s="10">
        <f t="shared" si="3"/>
        <v>171.84</v>
      </c>
      <c r="Q18" s="12" t="s">
        <v>8308</v>
      </c>
      <c r="R18" t="s">
        <v>8309</v>
      </c>
      <c r="S18" s="17">
        <f t="shared" si="1"/>
        <v>41760.796423611115</v>
      </c>
      <c r="T18" s="10">
        <f t="shared" si="2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2">
        <f t="shared" si="0"/>
        <v>101</v>
      </c>
      <c r="P19" s="10">
        <f t="shared" si="3"/>
        <v>41.94</v>
      </c>
      <c r="Q19" s="12" t="s">
        <v>8308</v>
      </c>
      <c r="R19" t="s">
        <v>8309</v>
      </c>
      <c r="S19" s="17">
        <f t="shared" si="1"/>
        <v>41917.731736111113</v>
      </c>
      <c r="T19" s="10">
        <f t="shared" si="2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2">
        <f t="shared" si="0"/>
        <v>106</v>
      </c>
      <c r="P20" s="10">
        <f t="shared" si="3"/>
        <v>93.26</v>
      </c>
      <c r="Q20" s="12" t="s">
        <v>8308</v>
      </c>
      <c r="R20" t="s">
        <v>8309</v>
      </c>
      <c r="S20" s="17">
        <f t="shared" si="1"/>
        <v>41869.542314814818</v>
      </c>
      <c r="T20" s="10">
        <f t="shared" si="2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2">
        <f t="shared" si="0"/>
        <v>145</v>
      </c>
      <c r="P21" s="10">
        <f t="shared" si="3"/>
        <v>56.14</v>
      </c>
      <c r="Q21" s="12" t="s">
        <v>8308</v>
      </c>
      <c r="R21" t="s">
        <v>8309</v>
      </c>
      <c r="S21" s="17">
        <f t="shared" si="1"/>
        <v>42175.816365740742</v>
      </c>
      <c r="T21" s="10">
        <f t="shared" si="2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2">
        <f t="shared" si="0"/>
        <v>100</v>
      </c>
      <c r="P22" s="10">
        <f t="shared" si="3"/>
        <v>80.16</v>
      </c>
      <c r="Q22" s="12" t="s">
        <v>8308</v>
      </c>
      <c r="R22" t="s">
        <v>8309</v>
      </c>
      <c r="S22" s="17">
        <f t="shared" si="1"/>
        <v>42200.758240740746</v>
      </c>
      <c r="T22" s="10">
        <f t="shared" si="2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2">
        <f t="shared" si="0"/>
        <v>109</v>
      </c>
      <c r="P23" s="10">
        <f t="shared" si="3"/>
        <v>199.9</v>
      </c>
      <c r="Q23" s="12" t="s">
        <v>8308</v>
      </c>
      <c r="R23" t="s">
        <v>8309</v>
      </c>
      <c r="S23" s="17">
        <f t="shared" si="1"/>
        <v>41878.627187500002</v>
      </c>
      <c r="T23" s="10">
        <f t="shared" si="2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2">
        <f t="shared" si="0"/>
        <v>117</v>
      </c>
      <c r="P24" s="10">
        <f t="shared" si="3"/>
        <v>51.25</v>
      </c>
      <c r="Q24" s="12" t="s">
        <v>8308</v>
      </c>
      <c r="R24" t="s">
        <v>8309</v>
      </c>
      <c r="S24" s="17">
        <f t="shared" si="1"/>
        <v>41989.91134259259</v>
      </c>
      <c r="T24" s="10">
        <f t="shared" si="2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2">
        <f t="shared" si="0"/>
        <v>119</v>
      </c>
      <c r="P25" s="10">
        <f t="shared" si="3"/>
        <v>103.04</v>
      </c>
      <c r="Q25" s="12" t="s">
        <v>8308</v>
      </c>
      <c r="R25" t="s">
        <v>8309</v>
      </c>
      <c r="S25" s="17">
        <f t="shared" si="1"/>
        <v>42097.778946759259</v>
      </c>
      <c r="T25" s="10">
        <f t="shared" si="2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2">
        <f t="shared" si="0"/>
        <v>109</v>
      </c>
      <c r="P26" s="10">
        <f t="shared" si="3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0">
        <f t="shared" si="2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2">
        <f t="shared" si="0"/>
        <v>133</v>
      </c>
      <c r="P27" s="10">
        <f t="shared" si="3"/>
        <v>57.14</v>
      </c>
      <c r="Q27" s="12" t="s">
        <v>8308</v>
      </c>
      <c r="R27" t="s">
        <v>8309</v>
      </c>
      <c r="S27" s="17">
        <f t="shared" si="1"/>
        <v>42318.025011574078</v>
      </c>
      <c r="T27" s="10">
        <f t="shared" si="2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2">
        <f t="shared" si="0"/>
        <v>155</v>
      </c>
      <c r="P28" s="10">
        <f t="shared" si="3"/>
        <v>102.11</v>
      </c>
      <c r="Q28" s="12" t="s">
        <v>8308</v>
      </c>
      <c r="R28" t="s">
        <v>8309</v>
      </c>
      <c r="S28" s="17">
        <f t="shared" si="1"/>
        <v>41828.515555555554</v>
      </c>
      <c r="T28" s="10">
        <f t="shared" si="2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2">
        <f t="shared" si="0"/>
        <v>112</v>
      </c>
      <c r="P29" s="10">
        <f t="shared" si="3"/>
        <v>148.97</v>
      </c>
      <c r="Q29" s="12" t="s">
        <v>8308</v>
      </c>
      <c r="R29" t="s">
        <v>8309</v>
      </c>
      <c r="S29" s="17">
        <f t="shared" si="1"/>
        <v>41929.164733796293</v>
      </c>
      <c r="T29" s="10">
        <f t="shared" si="2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2">
        <f t="shared" si="0"/>
        <v>100</v>
      </c>
      <c r="P30" s="10">
        <f t="shared" si="3"/>
        <v>169.61</v>
      </c>
      <c r="Q30" s="12" t="s">
        <v>8308</v>
      </c>
      <c r="R30" t="s">
        <v>8309</v>
      </c>
      <c r="S30" s="17">
        <f t="shared" si="1"/>
        <v>42324.96393518518</v>
      </c>
      <c r="T30" s="10">
        <f t="shared" si="2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2">
        <f t="shared" si="0"/>
        <v>123</v>
      </c>
      <c r="P31" s="10">
        <f t="shared" si="3"/>
        <v>31.62</v>
      </c>
      <c r="Q31" s="12" t="s">
        <v>8308</v>
      </c>
      <c r="R31" t="s">
        <v>8309</v>
      </c>
      <c r="S31" s="17">
        <f t="shared" si="1"/>
        <v>41812.67324074074</v>
      </c>
      <c r="T31" s="10">
        <f t="shared" si="2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2">
        <f t="shared" si="0"/>
        <v>101</v>
      </c>
      <c r="P32" s="10">
        <f t="shared" si="3"/>
        <v>76.45</v>
      </c>
      <c r="Q32" s="12" t="s">
        <v>8308</v>
      </c>
      <c r="R32" t="s">
        <v>8309</v>
      </c>
      <c r="S32" s="17">
        <f t="shared" si="1"/>
        <v>41842.292997685188</v>
      </c>
      <c r="T32" s="10">
        <f t="shared" si="2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2">
        <f t="shared" si="0"/>
        <v>100</v>
      </c>
      <c r="P33" s="10">
        <f t="shared" si="3"/>
        <v>13</v>
      </c>
      <c r="Q33" s="12" t="s">
        <v>8308</v>
      </c>
      <c r="R33" t="s">
        <v>8309</v>
      </c>
      <c r="S33" s="17">
        <f t="shared" si="1"/>
        <v>42376.79206018518</v>
      </c>
      <c r="T33" s="10">
        <f t="shared" si="2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2">
        <f t="shared" si="0"/>
        <v>100</v>
      </c>
      <c r="P34" s="10">
        <f t="shared" si="3"/>
        <v>320.45</v>
      </c>
      <c r="Q34" s="12" t="s">
        <v>8308</v>
      </c>
      <c r="R34" t="s">
        <v>8309</v>
      </c>
      <c r="S34" s="17">
        <f t="shared" si="1"/>
        <v>42461.627511574072</v>
      </c>
      <c r="T34" s="10">
        <f t="shared" si="2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2">
        <f t="shared" si="0"/>
        <v>102</v>
      </c>
      <c r="P35" s="10">
        <f t="shared" si="3"/>
        <v>83.75</v>
      </c>
      <c r="Q35" s="12" t="s">
        <v>8308</v>
      </c>
      <c r="R35" t="s">
        <v>8309</v>
      </c>
      <c r="S35" s="17">
        <f t="shared" si="1"/>
        <v>42286.660891203705</v>
      </c>
      <c r="T35" s="10">
        <f t="shared" si="2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2">
        <f t="shared" si="0"/>
        <v>130</v>
      </c>
      <c r="P36" s="10">
        <f t="shared" si="3"/>
        <v>49.88</v>
      </c>
      <c r="Q36" s="12" t="s">
        <v>8308</v>
      </c>
      <c r="R36" t="s">
        <v>8309</v>
      </c>
      <c r="S36" s="17">
        <f t="shared" si="1"/>
        <v>41841.321770833332</v>
      </c>
      <c r="T36" s="10">
        <f t="shared" si="2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2">
        <f t="shared" si="0"/>
        <v>167</v>
      </c>
      <c r="P37" s="10">
        <f t="shared" si="3"/>
        <v>59.46</v>
      </c>
      <c r="Q37" s="12" t="s">
        <v>8308</v>
      </c>
      <c r="R37" t="s">
        <v>8309</v>
      </c>
      <c r="S37" s="17">
        <f t="shared" si="1"/>
        <v>42098.291828703703</v>
      </c>
      <c r="T37" s="10">
        <f t="shared" si="2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2">
        <f t="shared" si="0"/>
        <v>142</v>
      </c>
      <c r="P38" s="10">
        <f t="shared" si="3"/>
        <v>193.84</v>
      </c>
      <c r="Q38" s="12" t="s">
        <v>8308</v>
      </c>
      <c r="R38" t="s">
        <v>8309</v>
      </c>
      <c r="S38" s="17">
        <f t="shared" si="1"/>
        <v>42068.307002314818</v>
      </c>
      <c r="T38" s="10">
        <f t="shared" si="2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2">
        <f t="shared" si="0"/>
        <v>183</v>
      </c>
      <c r="P39" s="10">
        <f t="shared" si="3"/>
        <v>159.51</v>
      </c>
      <c r="Q39" s="12" t="s">
        <v>8308</v>
      </c>
      <c r="R39" t="s">
        <v>8309</v>
      </c>
      <c r="S39" s="17">
        <f t="shared" si="1"/>
        <v>42032.693043981482</v>
      </c>
      <c r="T39" s="10">
        <f t="shared" si="2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2">
        <f t="shared" si="0"/>
        <v>110</v>
      </c>
      <c r="P40" s="10">
        <f t="shared" si="3"/>
        <v>41.68</v>
      </c>
      <c r="Q40" s="12" t="s">
        <v>8308</v>
      </c>
      <c r="R40" t="s">
        <v>8309</v>
      </c>
      <c r="S40" s="17">
        <f t="shared" si="1"/>
        <v>41375.057222222218</v>
      </c>
      <c r="T40" s="10">
        <f t="shared" si="2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2">
        <f t="shared" si="0"/>
        <v>131</v>
      </c>
      <c r="P41" s="10">
        <f t="shared" si="3"/>
        <v>150.9</v>
      </c>
      <c r="Q41" s="12" t="s">
        <v>8308</v>
      </c>
      <c r="R41" t="s">
        <v>8309</v>
      </c>
      <c r="S41" s="17">
        <f t="shared" si="1"/>
        <v>41754.047083333331</v>
      </c>
      <c r="T41" s="10">
        <f t="shared" si="2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2">
        <f t="shared" si="0"/>
        <v>101</v>
      </c>
      <c r="P42" s="10">
        <f t="shared" si="3"/>
        <v>126.69</v>
      </c>
      <c r="Q42" s="12" t="s">
        <v>8308</v>
      </c>
      <c r="R42" t="s">
        <v>8309</v>
      </c>
      <c r="S42" s="17">
        <f t="shared" si="1"/>
        <v>41789.21398148148</v>
      </c>
      <c r="T42" s="10">
        <f t="shared" si="2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2">
        <f t="shared" si="0"/>
        <v>100</v>
      </c>
      <c r="P43" s="10">
        <f t="shared" si="3"/>
        <v>105.26</v>
      </c>
      <c r="Q43" s="12" t="s">
        <v>8308</v>
      </c>
      <c r="R43" t="s">
        <v>8309</v>
      </c>
      <c r="S43" s="17">
        <f t="shared" si="1"/>
        <v>41887.568912037037</v>
      </c>
      <c r="T43" s="10">
        <f t="shared" si="2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2">
        <f t="shared" si="0"/>
        <v>142</v>
      </c>
      <c r="P44" s="10">
        <f t="shared" si="3"/>
        <v>117.51</v>
      </c>
      <c r="Q44" s="12" t="s">
        <v>8308</v>
      </c>
      <c r="R44" t="s">
        <v>8309</v>
      </c>
      <c r="S44" s="17">
        <f t="shared" si="1"/>
        <v>41971.639189814814</v>
      </c>
      <c r="T44" s="10">
        <f t="shared" si="2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2">
        <f t="shared" si="0"/>
        <v>309</v>
      </c>
      <c r="P45" s="10">
        <f t="shared" si="3"/>
        <v>117.36</v>
      </c>
      <c r="Q45" s="12" t="s">
        <v>8308</v>
      </c>
      <c r="R45" t="s">
        <v>8309</v>
      </c>
      <c r="S45" s="17">
        <f t="shared" si="1"/>
        <v>41802.790347222224</v>
      </c>
      <c r="T45" s="10">
        <f t="shared" si="2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2">
        <f t="shared" si="0"/>
        <v>100</v>
      </c>
      <c r="P46" s="10">
        <f t="shared" si="3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0">
        <f t="shared" si="2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2">
        <f t="shared" si="0"/>
        <v>120</v>
      </c>
      <c r="P47" s="10">
        <f t="shared" si="3"/>
        <v>98.36</v>
      </c>
      <c r="Q47" s="12" t="s">
        <v>8308</v>
      </c>
      <c r="R47" t="s">
        <v>8309</v>
      </c>
      <c r="S47" s="17">
        <f t="shared" si="1"/>
        <v>42457.623923611114</v>
      </c>
      <c r="T47" s="10">
        <f t="shared" si="2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2">
        <f t="shared" si="0"/>
        <v>104</v>
      </c>
      <c r="P48" s="10">
        <f t="shared" si="3"/>
        <v>194.44</v>
      </c>
      <c r="Q48" s="12" t="s">
        <v>8308</v>
      </c>
      <c r="R48" t="s">
        <v>8309</v>
      </c>
      <c r="S48" s="17">
        <f t="shared" si="1"/>
        <v>42323.964976851858</v>
      </c>
      <c r="T48" s="10">
        <f t="shared" si="2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2">
        <f t="shared" si="0"/>
        <v>108</v>
      </c>
      <c r="P49" s="10">
        <f t="shared" si="3"/>
        <v>76.87</v>
      </c>
      <c r="Q49" s="12" t="s">
        <v>8308</v>
      </c>
      <c r="R49" t="s">
        <v>8309</v>
      </c>
      <c r="S49" s="17">
        <f t="shared" si="1"/>
        <v>41932.819525462961</v>
      </c>
      <c r="T49" s="10">
        <f t="shared" si="2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2">
        <f t="shared" si="0"/>
        <v>108</v>
      </c>
      <c r="P50" s="10">
        <f t="shared" si="3"/>
        <v>56.82</v>
      </c>
      <c r="Q50" s="12" t="s">
        <v>8308</v>
      </c>
      <c r="R50" t="s">
        <v>8309</v>
      </c>
      <c r="S50" s="17">
        <f t="shared" si="1"/>
        <v>42033.516898148147</v>
      </c>
      <c r="T50" s="10">
        <f t="shared" si="2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2">
        <f t="shared" si="0"/>
        <v>100</v>
      </c>
      <c r="P51" s="10">
        <f t="shared" si="3"/>
        <v>137.93</v>
      </c>
      <c r="Q51" s="12" t="s">
        <v>8308</v>
      </c>
      <c r="R51" t="s">
        <v>8309</v>
      </c>
      <c r="S51" s="17">
        <f t="shared" si="1"/>
        <v>42271.176446759258</v>
      </c>
      <c r="T51" s="10">
        <f t="shared" si="2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2">
        <f t="shared" si="0"/>
        <v>100</v>
      </c>
      <c r="P52" s="10">
        <f t="shared" si="3"/>
        <v>27.27</v>
      </c>
      <c r="Q52" s="12" t="s">
        <v>8308</v>
      </c>
      <c r="R52" t="s">
        <v>8309</v>
      </c>
      <c r="S52" s="17">
        <f t="shared" si="1"/>
        <v>41995.752986111111</v>
      </c>
      <c r="T52" s="10">
        <f t="shared" si="2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2">
        <f t="shared" si="0"/>
        <v>128</v>
      </c>
      <c r="P53" s="10">
        <f t="shared" si="3"/>
        <v>118.34</v>
      </c>
      <c r="Q53" s="12" t="s">
        <v>8308</v>
      </c>
      <c r="R53" t="s">
        <v>8309</v>
      </c>
      <c r="S53" s="17">
        <f t="shared" si="1"/>
        <v>42196.928668981483</v>
      </c>
      <c r="T53" s="10">
        <f t="shared" si="2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2">
        <f t="shared" si="0"/>
        <v>116</v>
      </c>
      <c r="P54" s="10">
        <f t="shared" si="3"/>
        <v>223.48</v>
      </c>
      <c r="Q54" s="12" t="s">
        <v>8308</v>
      </c>
      <c r="R54" t="s">
        <v>8309</v>
      </c>
      <c r="S54" s="17">
        <f t="shared" si="1"/>
        <v>41807.701921296299</v>
      </c>
      <c r="T54" s="10">
        <f t="shared" si="2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2">
        <f t="shared" si="0"/>
        <v>110</v>
      </c>
      <c r="P55" s="10">
        <f t="shared" si="3"/>
        <v>28.11</v>
      </c>
      <c r="Q55" s="12" t="s">
        <v>8308</v>
      </c>
      <c r="R55" t="s">
        <v>8309</v>
      </c>
      <c r="S55" s="17">
        <f t="shared" si="1"/>
        <v>41719.549131944441</v>
      </c>
      <c r="T55" s="10">
        <f t="shared" si="2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2">
        <f t="shared" si="0"/>
        <v>101</v>
      </c>
      <c r="P56" s="10">
        <f t="shared" si="3"/>
        <v>194.23</v>
      </c>
      <c r="Q56" s="12" t="s">
        <v>8308</v>
      </c>
      <c r="R56" t="s">
        <v>8309</v>
      </c>
      <c r="S56" s="17">
        <f t="shared" si="1"/>
        <v>42333.713206018518</v>
      </c>
      <c r="T56" s="10">
        <f t="shared" si="2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2">
        <f t="shared" si="0"/>
        <v>129</v>
      </c>
      <c r="P57" s="10">
        <f t="shared" si="3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0">
        <f t="shared" si="2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2">
        <f t="shared" si="0"/>
        <v>107</v>
      </c>
      <c r="P58" s="10">
        <f t="shared" si="3"/>
        <v>49.32</v>
      </c>
      <c r="Q58" s="12" t="s">
        <v>8308</v>
      </c>
      <c r="R58" t="s">
        <v>8309</v>
      </c>
      <c r="S58" s="17">
        <f t="shared" si="1"/>
        <v>42149.548888888887</v>
      </c>
      <c r="T58" s="10">
        <f t="shared" si="2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2">
        <f t="shared" si="0"/>
        <v>102</v>
      </c>
      <c r="P59" s="10">
        <f t="shared" si="3"/>
        <v>221.52</v>
      </c>
      <c r="Q59" s="12" t="s">
        <v>8308</v>
      </c>
      <c r="R59" t="s">
        <v>8309</v>
      </c>
      <c r="S59" s="17">
        <f t="shared" si="1"/>
        <v>42089.83289351852</v>
      </c>
      <c r="T59" s="10">
        <f t="shared" si="2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2">
        <f t="shared" si="0"/>
        <v>103</v>
      </c>
      <c r="P60" s="10">
        <f t="shared" si="3"/>
        <v>137.21</v>
      </c>
      <c r="Q60" s="12" t="s">
        <v>8308</v>
      </c>
      <c r="R60" t="s">
        <v>8309</v>
      </c>
      <c r="S60" s="17">
        <f t="shared" si="1"/>
        <v>41932.745046296295</v>
      </c>
      <c r="T60" s="10">
        <f t="shared" si="2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2">
        <f t="shared" si="0"/>
        <v>100</v>
      </c>
      <c r="P61" s="10">
        <f t="shared" si="3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0">
        <f t="shared" si="2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2">
        <f t="shared" si="0"/>
        <v>103</v>
      </c>
      <c r="P62" s="10">
        <f t="shared" si="3"/>
        <v>43.04</v>
      </c>
      <c r="Q62" s="12" t="s">
        <v>8308</v>
      </c>
      <c r="R62" t="s">
        <v>8310</v>
      </c>
      <c r="S62" s="17">
        <f t="shared" si="1"/>
        <v>41701.901817129627</v>
      </c>
      <c r="T62" s="10">
        <f t="shared" si="2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2">
        <f t="shared" si="0"/>
        <v>148</v>
      </c>
      <c r="P63" s="10">
        <f t="shared" si="3"/>
        <v>322.39</v>
      </c>
      <c r="Q63" s="12" t="s">
        <v>8308</v>
      </c>
      <c r="R63" t="s">
        <v>8310</v>
      </c>
      <c r="S63" s="17">
        <f t="shared" si="1"/>
        <v>41409.814317129632</v>
      </c>
      <c r="T63" s="10">
        <f t="shared" si="2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2">
        <f t="shared" si="0"/>
        <v>155</v>
      </c>
      <c r="P64" s="10">
        <f t="shared" si="3"/>
        <v>96.71</v>
      </c>
      <c r="Q64" s="12" t="s">
        <v>8308</v>
      </c>
      <c r="R64" t="s">
        <v>8310</v>
      </c>
      <c r="S64" s="17">
        <f t="shared" si="1"/>
        <v>41311.799513888887</v>
      </c>
      <c r="T64" s="10">
        <f t="shared" si="2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2">
        <f t="shared" si="0"/>
        <v>114</v>
      </c>
      <c r="P65" s="10">
        <f t="shared" si="3"/>
        <v>35.47</v>
      </c>
      <c r="Q65" s="12" t="s">
        <v>8308</v>
      </c>
      <c r="R65" t="s">
        <v>8310</v>
      </c>
      <c r="S65" s="17">
        <f t="shared" si="1"/>
        <v>41612.912187499998</v>
      </c>
      <c r="T65" s="10">
        <f t="shared" si="2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2">
        <f t="shared" si="0"/>
        <v>173</v>
      </c>
      <c r="P66" s="10">
        <f t="shared" si="3"/>
        <v>86.67</v>
      </c>
      <c r="Q66" s="12" t="s">
        <v>8308</v>
      </c>
      <c r="R66" t="s">
        <v>8310</v>
      </c>
      <c r="S66" s="17">
        <f t="shared" si="1"/>
        <v>41433.01829861111</v>
      </c>
      <c r="T66" s="10">
        <f t="shared" si="2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2">
        <f t="shared" ref="O67:O130" si="4">ROUND(E67/D67*100,0)</f>
        <v>108</v>
      </c>
      <c r="P67" s="10">
        <f t="shared" ref="P67:P130" si="5">ROUND(E67/L67,2)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0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2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0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2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0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2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2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0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2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0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2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0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2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0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2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0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2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0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2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0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2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0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2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0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2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2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0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2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0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2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0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2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0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2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0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2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0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2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0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2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0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2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0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2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2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0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2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0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2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0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2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0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2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0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2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0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2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0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2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0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2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0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2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2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0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2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0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2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0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2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0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2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0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2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0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2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0">
        <f t="shared" si="7"/>
        <v>2016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2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0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2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0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2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2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0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2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0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2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0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2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0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2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0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2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0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2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0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2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0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2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0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2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2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0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2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0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2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0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2">
        <f t="shared" si="4"/>
        <v>0</v>
      </c>
      <c r="P124" s="10" t="e">
        <f t="shared" si="5"/>
        <v>#DIV/0!</v>
      </c>
      <c r="Q124" s="12" t="s">
        <v>8308</v>
      </c>
      <c r="R124" t="s">
        <v>8311</v>
      </c>
      <c r="S124" s="17">
        <f t="shared" si="6"/>
        <v>42593.431793981479</v>
      </c>
      <c r="T124" s="10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2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0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2">
        <f t="shared" si="4"/>
        <v>0</v>
      </c>
      <c r="P126" s="10">
        <f>IFERROR(ROUND(E126/L126,2),0)</f>
        <v>0</v>
      </c>
      <c r="Q126" s="12" t="s">
        <v>8308</v>
      </c>
      <c r="R126" t="s">
        <v>8311</v>
      </c>
      <c r="S126" s="17">
        <f t="shared" si="6"/>
        <v>42114.928726851853</v>
      </c>
      <c r="T126" s="10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2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0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2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0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2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0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2">
        <f t="shared" si="4"/>
        <v>2</v>
      </c>
      <c r="P130" s="1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2">
        <f t="shared" ref="O131:O194" si="8">ROUND(E131/D131*100,0)</f>
        <v>0</v>
      </c>
      <c r="P131" s="10" t="e">
        <f t="shared" ref="P131:P194" si="9">ROUND(E131/L131,2)</f>
        <v>#DIV/0!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0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2">
        <f t="shared" si="8"/>
        <v>0</v>
      </c>
      <c r="P132" s="10" t="e">
        <f t="shared" si="9"/>
        <v>#DIV/0!</v>
      </c>
      <c r="Q132" s="12" t="s">
        <v>8308</v>
      </c>
      <c r="R132" t="s">
        <v>8311</v>
      </c>
      <c r="S132" s="17">
        <f t="shared" si="10"/>
        <v>41778.915416666663</v>
      </c>
      <c r="T132" s="10">
        <f t="shared" si="11"/>
        <v>2014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2">
        <f t="shared" si="8"/>
        <v>0</v>
      </c>
      <c r="P133" s="10" t="e">
        <f t="shared" si="9"/>
        <v>#DIV/0!</v>
      </c>
      <c r="Q133" s="12" t="s">
        <v>8308</v>
      </c>
      <c r="R133" t="s">
        <v>8311</v>
      </c>
      <c r="S133" s="17">
        <f t="shared" si="10"/>
        <v>42541.837511574078</v>
      </c>
      <c r="T133" s="10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2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0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2">
        <f t="shared" si="8"/>
        <v>0</v>
      </c>
      <c r="P135" s="10" t="e">
        <f t="shared" si="9"/>
        <v>#DIV/0!</v>
      </c>
      <c r="Q135" s="12" t="s">
        <v>8308</v>
      </c>
      <c r="R135" t="s">
        <v>8311</v>
      </c>
      <c r="S135" s="17">
        <f t="shared" si="10"/>
        <v>42491.80768518518</v>
      </c>
      <c r="T135" s="10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2">
        <f t="shared" si="8"/>
        <v>0</v>
      </c>
      <c r="P136" s="10" t="e">
        <f t="shared" si="9"/>
        <v>#DIV/0!</v>
      </c>
      <c r="Q136" s="12" t="s">
        <v>8308</v>
      </c>
      <c r="R136" t="s">
        <v>8311</v>
      </c>
      <c r="S136" s="17">
        <f t="shared" si="10"/>
        <v>42221.909930555557</v>
      </c>
      <c r="T136" s="10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2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0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2">
        <f t="shared" si="8"/>
        <v>0</v>
      </c>
      <c r="P138" s="10" t="e">
        <f t="shared" si="9"/>
        <v>#DIV/0!</v>
      </c>
      <c r="Q138" s="12" t="s">
        <v>8308</v>
      </c>
      <c r="R138" t="s">
        <v>8311</v>
      </c>
      <c r="S138" s="17">
        <f t="shared" si="10"/>
        <v>42096.410115740742</v>
      </c>
      <c r="T138" s="10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2">
        <f t="shared" si="8"/>
        <v>0</v>
      </c>
      <c r="P139" s="10" t="e">
        <f t="shared" si="9"/>
        <v>#DIV/0!</v>
      </c>
      <c r="Q139" s="12" t="s">
        <v>8308</v>
      </c>
      <c r="R139" t="s">
        <v>8311</v>
      </c>
      <c r="S139" s="17">
        <f t="shared" si="10"/>
        <v>42239.573993055557</v>
      </c>
      <c r="T139" s="10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2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2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0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2">
        <f t="shared" si="8"/>
        <v>0</v>
      </c>
      <c r="P142" s="10" t="e">
        <f t="shared" si="9"/>
        <v>#DIV/0!</v>
      </c>
      <c r="Q142" s="12" t="s">
        <v>8308</v>
      </c>
      <c r="R142" t="s">
        <v>8311</v>
      </c>
      <c r="S142" s="17">
        <f t="shared" si="10"/>
        <v>42053.198287037041</v>
      </c>
      <c r="T142" s="10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2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0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2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0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2">
        <f t="shared" si="8"/>
        <v>0</v>
      </c>
      <c r="P145" s="10" t="e">
        <f t="shared" si="9"/>
        <v>#DIV/0!</v>
      </c>
      <c r="Q145" s="12" t="s">
        <v>8308</v>
      </c>
      <c r="R145" t="s">
        <v>8311</v>
      </c>
      <c r="S145" s="17">
        <f t="shared" si="10"/>
        <v>42559.064143518524</v>
      </c>
      <c r="T145" s="10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2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0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2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0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2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0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2">
        <f t="shared" si="8"/>
        <v>0</v>
      </c>
      <c r="P149" s="10" t="e">
        <f t="shared" si="9"/>
        <v>#DIV/0!</v>
      </c>
      <c r="Q149" s="12" t="s">
        <v>8308</v>
      </c>
      <c r="R149" t="s">
        <v>8311</v>
      </c>
      <c r="S149" s="17">
        <f t="shared" si="10"/>
        <v>41969.767824074079</v>
      </c>
      <c r="T149" s="10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2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2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0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2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0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2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0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2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0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2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0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2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0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2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0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2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0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2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0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2">
        <f t="shared" si="8"/>
        <v>0</v>
      </c>
      <c r="P160" s="10" t="e">
        <f t="shared" si="9"/>
        <v>#DIV/0!</v>
      </c>
      <c r="Q160" s="12" t="s">
        <v>8308</v>
      </c>
      <c r="R160" t="s">
        <v>8311</v>
      </c>
      <c r="S160" s="17">
        <f t="shared" si="10"/>
        <v>41904.07671296296</v>
      </c>
      <c r="T160" s="1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2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0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2">
        <f t="shared" si="8"/>
        <v>0</v>
      </c>
      <c r="P162" s="10" t="e">
        <f t="shared" si="9"/>
        <v>#DIV/0!</v>
      </c>
      <c r="Q162" s="12" t="s">
        <v>8308</v>
      </c>
      <c r="R162" t="s">
        <v>8312</v>
      </c>
      <c r="S162" s="17">
        <f t="shared" si="10"/>
        <v>42171.913090277783</v>
      </c>
      <c r="T162" s="10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2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0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2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0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2">
        <f t="shared" si="8"/>
        <v>0</v>
      </c>
      <c r="P165" s="10" t="e">
        <f t="shared" si="9"/>
        <v>#DIV/0!</v>
      </c>
      <c r="Q165" s="12" t="s">
        <v>8308</v>
      </c>
      <c r="R165" t="s">
        <v>8312</v>
      </c>
      <c r="S165" s="17">
        <f t="shared" si="10"/>
        <v>42243.961273148147</v>
      </c>
      <c r="T165" s="10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2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0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2">
        <f t="shared" si="8"/>
        <v>0</v>
      </c>
      <c r="P167" s="10" t="e">
        <f t="shared" si="9"/>
        <v>#DIV/0!</v>
      </c>
      <c r="Q167" s="12" t="s">
        <v>8308</v>
      </c>
      <c r="R167" t="s">
        <v>8312</v>
      </c>
      <c r="S167" s="17">
        <f t="shared" si="10"/>
        <v>42351.658842592587</v>
      </c>
      <c r="T167" s="10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2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0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2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0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2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2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0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2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0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2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0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2">
        <f t="shared" si="8"/>
        <v>0</v>
      </c>
      <c r="P174" s="10" t="e">
        <f t="shared" si="9"/>
        <v>#DIV/0!</v>
      </c>
      <c r="Q174" s="12" t="s">
        <v>8308</v>
      </c>
      <c r="R174" t="s">
        <v>8312</v>
      </c>
      <c r="S174" s="17">
        <f t="shared" si="10"/>
        <v>42047.394942129627</v>
      </c>
      <c r="T174" s="10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2">
        <f t="shared" si="8"/>
        <v>0</v>
      </c>
      <c r="P175" s="10" t="e">
        <f t="shared" si="9"/>
        <v>#DIV/0!</v>
      </c>
      <c r="Q175" s="12" t="s">
        <v>8308</v>
      </c>
      <c r="R175" t="s">
        <v>8312</v>
      </c>
      <c r="S175" s="17">
        <f t="shared" si="10"/>
        <v>42033.573009259257</v>
      </c>
      <c r="T175" s="10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2">
        <f t="shared" si="8"/>
        <v>0</v>
      </c>
      <c r="P176" s="10" t="e">
        <f t="shared" si="9"/>
        <v>#DIV/0!</v>
      </c>
      <c r="Q176" s="12" t="s">
        <v>8308</v>
      </c>
      <c r="R176" t="s">
        <v>8312</v>
      </c>
      <c r="S176" s="17">
        <f t="shared" si="10"/>
        <v>42072.758981481486</v>
      </c>
      <c r="T176" s="10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2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0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2">
        <f t="shared" si="8"/>
        <v>0</v>
      </c>
      <c r="P178" s="10" t="e">
        <f t="shared" si="9"/>
        <v>#DIV/0!</v>
      </c>
      <c r="Q178" s="12" t="s">
        <v>8308</v>
      </c>
      <c r="R178" t="s">
        <v>8312</v>
      </c>
      <c r="S178" s="17">
        <f t="shared" si="10"/>
        <v>42191.824062500003</v>
      </c>
      <c r="T178" s="10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2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0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2">
        <f t="shared" si="8"/>
        <v>0</v>
      </c>
      <c r="P180" s="10" t="e">
        <f t="shared" si="9"/>
        <v>#DIV/0!</v>
      </c>
      <c r="Q180" s="12" t="s">
        <v>8308</v>
      </c>
      <c r="R180" t="s">
        <v>8312</v>
      </c>
      <c r="S180" s="17">
        <f t="shared" si="10"/>
        <v>42304.955381944441</v>
      </c>
      <c r="T180" s="1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2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0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2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0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2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0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2">
        <f t="shared" si="8"/>
        <v>0</v>
      </c>
      <c r="P184" s="10" t="e">
        <f t="shared" si="9"/>
        <v>#DIV/0!</v>
      </c>
      <c r="Q184" s="12" t="s">
        <v>8308</v>
      </c>
      <c r="R184" t="s">
        <v>8312</v>
      </c>
      <c r="S184" s="17">
        <f t="shared" si="10"/>
        <v>42712.011944444443</v>
      </c>
      <c r="T184" s="10">
        <f t="shared" si="11"/>
        <v>2016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2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0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2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0">
        <f t="shared" si="11"/>
        <v>2014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2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0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2">
        <f t="shared" si="8"/>
        <v>0</v>
      </c>
      <c r="P188" s="10" t="e">
        <f t="shared" si="9"/>
        <v>#DIV/0!</v>
      </c>
      <c r="Q188" s="12" t="s">
        <v>8308</v>
      </c>
      <c r="R188" t="s">
        <v>8312</v>
      </c>
      <c r="S188" s="17">
        <f t="shared" si="10"/>
        <v>42767.812893518523</v>
      </c>
      <c r="T188" s="10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2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0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2">
        <f t="shared" si="8"/>
        <v>0</v>
      </c>
      <c r="P190" s="10" t="e">
        <f t="shared" si="9"/>
        <v>#DIV/0!</v>
      </c>
      <c r="Q190" s="12" t="s">
        <v>8308</v>
      </c>
      <c r="R190" t="s">
        <v>8312</v>
      </c>
      <c r="S190" s="17">
        <f t="shared" si="10"/>
        <v>41857.18304398148</v>
      </c>
      <c r="T190" s="1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2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0">
        <f t="shared" si="11"/>
        <v>2016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2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0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2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0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2">
        <f t="shared" si="8"/>
        <v>0</v>
      </c>
      <c r="P194" s="10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0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2">
        <f t="shared" ref="O195:O258" si="12">ROUND(E195/D195*100,0)</f>
        <v>0</v>
      </c>
      <c r="P195" s="10" t="e">
        <f t="shared" ref="P195:P258" si="13">ROUND(E195/L195,2)</f>
        <v>#DIV/0!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0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2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0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2">
        <f t="shared" si="12"/>
        <v>0</v>
      </c>
      <c r="P197" s="10" t="e">
        <f t="shared" si="13"/>
        <v>#DIV/0!</v>
      </c>
      <c r="Q197" s="12" t="s">
        <v>8308</v>
      </c>
      <c r="R197" t="s">
        <v>8312</v>
      </c>
      <c r="S197" s="17">
        <f t="shared" si="14"/>
        <v>42135.67050925926</v>
      </c>
      <c r="T197" s="10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2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0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2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0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2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2">
        <f t="shared" si="12"/>
        <v>0</v>
      </c>
      <c r="P201" s="10" t="e">
        <f t="shared" si="13"/>
        <v>#DIV/0!</v>
      </c>
      <c r="Q201" s="12" t="s">
        <v>8308</v>
      </c>
      <c r="R201" t="s">
        <v>8312</v>
      </c>
      <c r="S201" s="17">
        <f t="shared" si="14"/>
        <v>42584.123865740738</v>
      </c>
      <c r="T201" s="10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2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0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2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0">
        <f t="shared" si="15"/>
        <v>2015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2">
        <f t="shared" si="12"/>
        <v>0</v>
      </c>
      <c r="P204" s="10" t="e">
        <f t="shared" si="13"/>
        <v>#DIV/0!</v>
      </c>
      <c r="Q204" s="12" t="s">
        <v>8308</v>
      </c>
      <c r="R204" t="s">
        <v>8312</v>
      </c>
      <c r="S204" s="17">
        <f t="shared" si="14"/>
        <v>42255.927824074075</v>
      </c>
      <c r="T204" s="10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2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0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2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0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2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0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2">
        <f t="shared" si="12"/>
        <v>0</v>
      </c>
      <c r="P208" s="10" t="e">
        <f t="shared" si="13"/>
        <v>#DIV/0!</v>
      </c>
      <c r="Q208" s="12" t="s">
        <v>8308</v>
      </c>
      <c r="R208" t="s">
        <v>8312</v>
      </c>
      <c r="S208" s="17">
        <f t="shared" si="14"/>
        <v>42567.004432870366</v>
      </c>
      <c r="T208" s="10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2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0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2">
        <f t="shared" si="12"/>
        <v>0</v>
      </c>
      <c r="P210" s="10" t="e">
        <f t="shared" si="13"/>
        <v>#DIV/0!</v>
      </c>
      <c r="Q210" s="12" t="s">
        <v>8308</v>
      </c>
      <c r="R210" t="s">
        <v>8312</v>
      </c>
      <c r="S210" s="17">
        <f t="shared" si="14"/>
        <v>41959.369988425926</v>
      </c>
      <c r="T210" s="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2">
        <f t="shared" si="12"/>
        <v>0</v>
      </c>
      <c r="P211" s="10" t="e">
        <f t="shared" si="13"/>
        <v>#DIV/0!</v>
      </c>
      <c r="Q211" s="12" t="s">
        <v>8308</v>
      </c>
      <c r="R211" t="s">
        <v>8312</v>
      </c>
      <c r="S211" s="17">
        <f t="shared" si="14"/>
        <v>42165.922858796301</v>
      </c>
      <c r="T211" s="10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2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0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2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0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2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0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2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0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2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0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2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0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2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0">
        <f t="shared" si="15"/>
        <v>2015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2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0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2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2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0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2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0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2">
        <f t="shared" si="12"/>
        <v>0</v>
      </c>
      <c r="P223" s="10" t="e">
        <f t="shared" si="13"/>
        <v>#DIV/0!</v>
      </c>
      <c r="Q223" s="12" t="s">
        <v>8308</v>
      </c>
      <c r="R223" t="s">
        <v>8312</v>
      </c>
      <c r="S223" s="17">
        <f t="shared" si="14"/>
        <v>42031.837546296301</v>
      </c>
      <c r="T223" s="10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2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0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2">
        <f t="shared" si="12"/>
        <v>0</v>
      </c>
      <c r="P225" s="10" t="e">
        <f t="shared" si="13"/>
        <v>#DIV/0!</v>
      </c>
      <c r="Q225" s="12" t="s">
        <v>8308</v>
      </c>
      <c r="R225" t="s">
        <v>8312</v>
      </c>
      <c r="S225" s="17">
        <f t="shared" si="14"/>
        <v>42482.048032407409</v>
      </c>
      <c r="T225" s="10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2">
        <f t="shared" si="12"/>
        <v>0</v>
      </c>
      <c r="P226" s="10" t="e">
        <f t="shared" si="13"/>
        <v>#DIV/0!</v>
      </c>
      <c r="Q226" s="12" t="s">
        <v>8308</v>
      </c>
      <c r="R226" t="s">
        <v>8312</v>
      </c>
      <c r="S226" s="17">
        <f t="shared" si="14"/>
        <v>42135.235254629632</v>
      </c>
      <c r="T226" s="10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2">
        <f t="shared" si="12"/>
        <v>0</v>
      </c>
      <c r="P227" s="10" t="e">
        <f t="shared" si="13"/>
        <v>#DIV/0!</v>
      </c>
      <c r="Q227" s="12" t="s">
        <v>8308</v>
      </c>
      <c r="R227" t="s">
        <v>8312</v>
      </c>
      <c r="S227" s="17">
        <f t="shared" si="14"/>
        <v>42438.961273148147</v>
      </c>
      <c r="T227" s="10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2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0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2">
        <f t="shared" si="12"/>
        <v>0</v>
      </c>
      <c r="P229" s="10" t="e">
        <f t="shared" si="13"/>
        <v>#DIV/0!</v>
      </c>
      <c r="Q229" s="12" t="s">
        <v>8308</v>
      </c>
      <c r="R229" t="s">
        <v>8312</v>
      </c>
      <c r="S229" s="17">
        <f t="shared" si="14"/>
        <v>42164.893993055557</v>
      </c>
      <c r="T229" s="10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2">
        <f t="shared" si="12"/>
        <v>0</v>
      </c>
      <c r="P230" s="10" t="e">
        <f t="shared" si="13"/>
        <v>#DIV/0!</v>
      </c>
      <c r="Q230" s="12" t="s">
        <v>8308</v>
      </c>
      <c r="R230" t="s">
        <v>8312</v>
      </c>
      <c r="S230" s="17">
        <f t="shared" si="14"/>
        <v>42096.686400462961</v>
      </c>
      <c r="T230" s="1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2">
        <f t="shared" si="12"/>
        <v>0</v>
      </c>
      <c r="P231" s="10" t="e">
        <f t="shared" si="13"/>
        <v>#DIV/0!</v>
      </c>
      <c r="Q231" s="12" t="s">
        <v>8308</v>
      </c>
      <c r="R231" t="s">
        <v>8312</v>
      </c>
      <c r="S231" s="17">
        <f t="shared" si="14"/>
        <v>42383.933993055558</v>
      </c>
      <c r="T231" s="10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2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0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2">
        <f t="shared" si="12"/>
        <v>0</v>
      </c>
      <c r="P233" s="10" t="e">
        <f t="shared" si="13"/>
        <v>#DIV/0!</v>
      </c>
      <c r="Q233" s="12" t="s">
        <v>8308</v>
      </c>
      <c r="R233" t="s">
        <v>8312</v>
      </c>
      <c r="S233" s="17">
        <f t="shared" si="14"/>
        <v>42341.958923611113</v>
      </c>
      <c r="T233" s="10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2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0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2">
        <f t="shared" si="12"/>
        <v>0</v>
      </c>
      <c r="P235" s="10" t="e">
        <f t="shared" si="13"/>
        <v>#DIV/0!</v>
      </c>
      <c r="Q235" s="12" t="s">
        <v>8308</v>
      </c>
      <c r="R235" t="s">
        <v>8312</v>
      </c>
      <c r="S235" s="17">
        <f t="shared" si="14"/>
        <v>42612.911712962959</v>
      </c>
      <c r="T235" s="10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2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0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2">
        <f t="shared" si="12"/>
        <v>0</v>
      </c>
      <c r="P237" s="10" t="e">
        <f t="shared" si="13"/>
        <v>#DIV/0!</v>
      </c>
      <c r="Q237" s="12" t="s">
        <v>8308</v>
      </c>
      <c r="R237" t="s">
        <v>8312</v>
      </c>
      <c r="S237" s="17">
        <f t="shared" si="14"/>
        <v>42164.908530092594</v>
      </c>
      <c r="T237" s="10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2">
        <f t="shared" si="12"/>
        <v>0</v>
      </c>
      <c r="P238" s="10" t="e">
        <f t="shared" si="13"/>
        <v>#DIV/0!</v>
      </c>
      <c r="Q238" s="12" t="s">
        <v>8308</v>
      </c>
      <c r="R238" t="s">
        <v>8312</v>
      </c>
      <c r="S238" s="17">
        <f t="shared" si="14"/>
        <v>42321.08447916666</v>
      </c>
      <c r="T238" s="10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2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0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2">
        <f t="shared" si="12"/>
        <v>0</v>
      </c>
      <c r="P240" s="10" t="e">
        <f t="shared" si="13"/>
        <v>#DIV/0!</v>
      </c>
      <c r="Q240" s="12" t="s">
        <v>8308</v>
      </c>
      <c r="R240" t="s">
        <v>8312</v>
      </c>
      <c r="S240" s="17">
        <f t="shared" si="14"/>
        <v>42713.962499999994</v>
      </c>
      <c r="T240" s="1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2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0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2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0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2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0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2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0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2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0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2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0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2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0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2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0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2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0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2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2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0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2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0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2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0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2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0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2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0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2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0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2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0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2">
        <f t="shared" si="12"/>
        <v>139</v>
      </c>
      <c r="P258" s="10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0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2">
        <f t="shared" ref="O259:O322" si="16">ROUND(E259/D259*100,0)</f>
        <v>107</v>
      </c>
      <c r="P259" s="10">
        <f t="shared" ref="P259:P322" si="17">ROUND(E259/L259,2)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0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2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2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0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2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0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2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0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2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0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2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0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2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0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2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0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2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0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2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0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2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2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0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2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0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2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0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2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0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2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0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2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0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2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0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2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0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2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0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2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2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0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2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0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2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0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2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0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2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0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2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0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2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0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2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0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2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0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2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2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0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2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0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2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0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2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0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2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0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2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0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2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0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2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0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2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0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2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2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0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2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0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2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0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2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0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2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0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2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0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2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0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2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0">
        <f t="shared" si="19"/>
        <v>2013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2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0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2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2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0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2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0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2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0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2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0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2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0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2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0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2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0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2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0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2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0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2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2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0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2">
        <f t="shared" si="16"/>
        <v>107</v>
      </c>
      <c r="P322" s="10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0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2">
        <f t="shared" ref="O323:O386" si="20">ROUND(E323/D323*100,0)</f>
        <v>103</v>
      </c>
      <c r="P323" s="10">
        <f t="shared" ref="P323:P386" si="21">ROUND(E323/L323,2)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0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2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0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2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0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2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0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2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0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2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0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2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0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2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2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0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2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0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2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0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2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0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2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0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2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0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2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0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2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0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2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0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2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2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0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2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0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2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0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2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0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2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0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2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0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2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0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2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0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2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0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2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2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0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2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0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2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0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2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0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2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0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2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0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2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0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2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0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2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0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2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2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0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2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0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2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0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2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0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2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0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2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0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2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0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2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0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2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0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2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2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0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2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0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2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0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2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0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2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0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2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0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2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0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2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0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2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0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2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2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0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2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0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2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0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2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0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2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0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2">
        <f t="shared" si="20"/>
        <v>112</v>
      </c>
      <c r="P386" s="10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0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2">
        <f t="shared" ref="O387:O450" si="24">ROUND(E387/D387*100,0)</f>
        <v>106</v>
      </c>
      <c r="P387" s="10">
        <f t="shared" ref="P387:P450" si="25">ROUND(E387/L387,2)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0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2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0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2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0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2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2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0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2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0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2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0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2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0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2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0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2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0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2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0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2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0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2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0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2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2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0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2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0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2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0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2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0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2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0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2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0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2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0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2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0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2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0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2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2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0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2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0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2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0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2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0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2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0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2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0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2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0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2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0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2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0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2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2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0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2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0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2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0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2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0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2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0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2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0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2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0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2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0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2">
        <f t="shared" si="24"/>
        <v>0</v>
      </c>
      <c r="P429" s="10" t="e">
        <f t="shared" si="25"/>
        <v>#DIV/0!</v>
      </c>
      <c r="Q429" s="12" t="s">
        <v>8308</v>
      </c>
      <c r="R429" t="s">
        <v>8314</v>
      </c>
      <c r="S429" s="17">
        <f t="shared" si="26"/>
        <v>42285.909027777772</v>
      </c>
      <c r="T429" s="10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2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2">
        <f t="shared" si="24"/>
        <v>0</v>
      </c>
      <c r="P431" s="10" t="e">
        <f t="shared" si="25"/>
        <v>#DIV/0!</v>
      </c>
      <c r="Q431" s="12" t="s">
        <v>8308</v>
      </c>
      <c r="R431" t="s">
        <v>8314</v>
      </c>
      <c r="S431" s="17">
        <f t="shared" si="26"/>
        <v>40070.901412037041</v>
      </c>
      <c r="T431" s="10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2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0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2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0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2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0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2">
        <f t="shared" si="24"/>
        <v>0</v>
      </c>
      <c r="P435" s="10" t="e">
        <f t="shared" si="25"/>
        <v>#DIV/0!</v>
      </c>
      <c r="Q435" s="12" t="s">
        <v>8308</v>
      </c>
      <c r="R435" t="s">
        <v>8314</v>
      </c>
      <c r="S435" s="17">
        <f t="shared" si="26"/>
        <v>42228.629884259266</v>
      </c>
      <c r="T435" s="10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2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0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2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0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2">
        <f t="shared" si="24"/>
        <v>0</v>
      </c>
      <c r="P438" s="10" t="e">
        <f t="shared" si="25"/>
        <v>#DIV/0!</v>
      </c>
      <c r="Q438" s="12" t="s">
        <v>8308</v>
      </c>
      <c r="R438" t="s">
        <v>8314</v>
      </c>
      <c r="S438" s="17">
        <f t="shared" si="26"/>
        <v>41456.36241898148</v>
      </c>
      <c r="T438" s="10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2">
        <f t="shared" si="24"/>
        <v>0</v>
      </c>
      <c r="P439" s="10" t="e">
        <f t="shared" si="25"/>
        <v>#DIV/0!</v>
      </c>
      <c r="Q439" s="12" t="s">
        <v>8308</v>
      </c>
      <c r="R439" t="s">
        <v>8314</v>
      </c>
      <c r="S439" s="17">
        <f t="shared" si="26"/>
        <v>42591.31858796296</v>
      </c>
      <c r="T439" s="10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2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2">
        <f t="shared" si="24"/>
        <v>0</v>
      </c>
      <c r="P441" s="10" t="e">
        <f t="shared" si="25"/>
        <v>#DIV/0!</v>
      </c>
      <c r="Q441" s="12" t="s">
        <v>8308</v>
      </c>
      <c r="R441" t="s">
        <v>8314</v>
      </c>
      <c r="S441" s="17">
        <f t="shared" si="26"/>
        <v>41919.761782407404</v>
      </c>
      <c r="T441" s="10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2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0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2">
        <f t="shared" si="24"/>
        <v>0</v>
      </c>
      <c r="P443" s="10" t="e">
        <f t="shared" si="25"/>
        <v>#DIV/0!</v>
      </c>
      <c r="Q443" s="12" t="s">
        <v>8308</v>
      </c>
      <c r="R443" t="s">
        <v>8314</v>
      </c>
      <c r="S443" s="17">
        <f t="shared" si="26"/>
        <v>41550.793935185182</v>
      </c>
      <c r="T443" s="10">
        <f t="shared" si="27"/>
        <v>2013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2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0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2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0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2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0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2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0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2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0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2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0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2">
        <f t="shared" si="24"/>
        <v>3</v>
      </c>
      <c r="P450" s="1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2">
        <f t="shared" ref="O451:O514" si="28">ROUND(E451/D451*100,0)</f>
        <v>2</v>
      </c>
      <c r="P451" s="10">
        <f t="shared" ref="P451:P514" si="29">ROUND(E451/L451,2)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0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2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0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2">
        <f t="shared" si="28"/>
        <v>0</v>
      </c>
      <c r="P453" s="10" t="e">
        <f t="shared" si="29"/>
        <v>#DIV/0!</v>
      </c>
      <c r="Q453" s="12" t="s">
        <v>8308</v>
      </c>
      <c r="R453" t="s">
        <v>8314</v>
      </c>
      <c r="S453" s="17">
        <f t="shared" si="30"/>
        <v>41634.715173611112</v>
      </c>
      <c r="T453" s="10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2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0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2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0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2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0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2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0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2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0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2">
        <f t="shared" si="28"/>
        <v>0</v>
      </c>
      <c r="P459" s="10" t="e">
        <f t="shared" si="29"/>
        <v>#DIV/0!</v>
      </c>
      <c r="Q459" s="12" t="s">
        <v>8308</v>
      </c>
      <c r="R459" t="s">
        <v>8314</v>
      </c>
      <c r="S459" s="17">
        <f t="shared" si="30"/>
        <v>41837.767500000002</v>
      </c>
      <c r="T459" s="10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2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2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0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2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0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2">
        <f t="shared" si="28"/>
        <v>0</v>
      </c>
      <c r="P463" s="10" t="e">
        <f t="shared" si="29"/>
        <v>#DIV/0!</v>
      </c>
      <c r="Q463" s="12" t="s">
        <v>8308</v>
      </c>
      <c r="R463" t="s">
        <v>8314</v>
      </c>
      <c r="S463" s="17">
        <f t="shared" si="30"/>
        <v>41407.84684027778</v>
      </c>
      <c r="T463" s="10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2">
        <f t="shared" si="28"/>
        <v>0</v>
      </c>
      <c r="P464" s="10" t="e">
        <f t="shared" si="29"/>
        <v>#DIV/0!</v>
      </c>
      <c r="Q464" s="12" t="s">
        <v>8308</v>
      </c>
      <c r="R464" t="s">
        <v>8314</v>
      </c>
      <c r="S464" s="17">
        <f t="shared" si="30"/>
        <v>40705.126631944448</v>
      </c>
      <c r="T464" s="10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2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0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2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0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2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0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2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0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2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0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2">
        <f t="shared" si="28"/>
        <v>0</v>
      </c>
      <c r="P470" s="10" t="e">
        <f t="shared" si="29"/>
        <v>#DIV/0!</v>
      </c>
      <c r="Q470" s="12" t="s">
        <v>8308</v>
      </c>
      <c r="R470" t="s">
        <v>8314</v>
      </c>
      <c r="S470" s="17">
        <f t="shared" si="30"/>
        <v>41041.167627314811</v>
      </c>
      <c r="T470" s="1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2">
        <f t="shared" si="28"/>
        <v>0</v>
      </c>
      <c r="P471" s="10" t="e">
        <f t="shared" si="29"/>
        <v>#DIV/0!</v>
      </c>
      <c r="Q471" s="12" t="s">
        <v>8308</v>
      </c>
      <c r="R471" t="s">
        <v>8314</v>
      </c>
      <c r="S471" s="17">
        <f t="shared" si="30"/>
        <v>41827.989861111113</v>
      </c>
      <c r="T471" s="10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2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0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2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0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2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0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2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0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2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0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2">
        <f t="shared" si="28"/>
        <v>0</v>
      </c>
      <c r="P477" s="10" t="e">
        <f t="shared" si="29"/>
        <v>#DIV/0!</v>
      </c>
      <c r="Q477" s="12" t="s">
        <v>8308</v>
      </c>
      <c r="R477" t="s">
        <v>8314</v>
      </c>
      <c r="S477" s="17">
        <f t="shared" si="30"/>
        <v>42100.086145833338</v>
      </c>
      <c r="T477" s="10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2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0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2">
        <f t="shared" si="28"/>
        <v>0</v>
      </c>
      <c r="P479" s="10" t="e">
        <f t="shared" si="29"/>
        <v>#DIV/0!</v>
      </c>
      <c r="Q479" s="12" t="s">
        <v>8308</v>
      </c>
      <c r="R479" t="s">
        <v>8314</v>
      </c>
      <c r="S479" s="17">
        <f t="shared" si="30"/>
        <v>40987.83488425926</v>
      </c>
      <c r="T479" s="10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2">
        <f t="shared" si="28"/>
        <v>0</v>
      </c>
      <c r="P480" s="10" t="e">
        <f t="shared" si="29"/>
        <v>#DIV/0!</v>
      </c>
      <c r="Q480" s="12" t="s">
        <v>8308</v>
      </c>
      <c r="R480" t="s">
        <v>8314</v>
      </c>
      <c r="S480" s="17">
        <f t="shared" si="30"/>
        <v>42065.910983796297</v>
      </c>
      <c r="T480" s="1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2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0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2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0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2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0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2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0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2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0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2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0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2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0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2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0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2">
        <f t="shared" si="28"/>
        <v>0</v>
      </c>
      <c r="P489" s="10" t="e">
        <f t="shared" si="29"/>
        <v>#DIV/0!</v>
      </c>
      <c r="Q489" s="12" t="s">
        <v>8308</v>
      </c>
      <c r="R489" t="s">
        <v>8314</v>
      </c>
      <c r="S489" s="17">
        <f t="shared" si="30"/>
        <v>42669.594837962963</v>
      </c>
      <c r="T489" s="10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2">
        <f t="shared" si="28"/>
        <v>0</v>
      </c>
      <c r="P490" s="10" t="e">
        <f t="shared" si="29"/>
        <v>#DIV/0!</v>
      </c>
      <c r="Q490" s="12" t="s">
        <v>8308</v>
      </c>
      <c r="R490" t="s">
        <v>8314</v>
      </c>
      <c r="S490" s="17">
        <f t="shared" si="30"/>
        <v>42714.054398148146</v>
      </c>
      <c r="T490" s="1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2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0">
        <f t="shared" si="31"/>
        <v>2011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2">
        <f t="shared" si="28"/>
        <v>0</v>
      </c>
      <c r="P492" s="10" t="e">
        <f t="shared" si="29"/>
        <v>#DIV/0!</v>
      </c>
      <c r="Q492" s="12" t="s">
        <v>8308</v>
      </c>
      <c r="R492" t="s">
        <v>8314</v>
      </c>
      <c r="S492" s="17">
        <f t="shared" si="30"/>
        <v>41113.968576388892</v>
      </c>
      <c r="T492" s="10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2">
        <f t="shared" si="28"/>
        <v>0</v>
      </c>
      <c r="P493" s="10" t="e">
        <f t="shared" si="29"/>
        <v>#DIV/0!</v>
      </c>
      <c r="Q493" s="12" t="s">
        <v>8308</v>
      </c>
      <c r="R493" t="s">
        <v>8314</v>
      </c>
      <c r="S493" s="17">
        <f t="shared" si="30"/>
        <v>42366.982627314821</v>
      </c>
      <c r="T493" s="10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2">
        <f t="shared" si="28"/>
        <v>0</v>
      </c>
      <c r="P494" s="10" t="e">
        <f t="shared" si="29"/>
        <v>#DIV/0!</v>
      </c>
      <c r="Q494" s="12" t="s">
        <v>8308</v>
      </c>
      <c r="R494" t="s">
        <v>8314</v>
      </c>
      <c r="S494" s="17">
        <f t="shared" si="30"/>
        <v>42596.03506944445</v>
      </c>
      <c r="T494" s="10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2">
        <f t="shared" si="28"/>
        <v>0</v>
      </c>
      <c r="P495" s="10" t="e">
        <f t="shared" si="29"/>
        <v>#DIV/0!</v>
      </c>
      <c r="Q495" s="12" t="s">
        <v>8308</v>
      </c>
      <c r="R495" t="s">
        <v>8314</v>
      </c>
      <c r="S495" s="17">
        <f t="shared" si="30"/>
        <v>42114.726134259254</v>
      </c>
      <c r="T495" s="10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2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0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2">
        <f t="shared" si="28"/>
        <v>0</v>
      </c>
      <c r="P497" s="10" t="e">
        <f t="shared" si="29"/>
        <v>#DIV/0!</v>
      </c>
      <c r="Q497" s="12" t="s">
        <v>8308</v>
      </c>
      <c r="R497" t="s">
        <v>8314</v>
      </c>
      <c r="S497" s="17">
        <f t="shared" si="30"/>
        <v>42171.827604166669</v>
      </c>
      <c r="T497" s="10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2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0">
        <f t="shared" si="31"/>
        <v>2013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2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0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2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2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0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2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0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2">
        <f t="shared" si="28"/>
        <v>0</v>
      </c>
      <c r="P503" s="10" t="e">
        <f t="shared" si="29"/>
        <v>#DIV/0!</v>
      </c>
      <c r="Q503" s="12" t="s">
        <v>8308</v>
      </c>
      <c r="R503" t="s">
        <v>8314</v>
      </c>
      <c r="S503" s="17">
        <f t="shared" si="30"/>
        <v>40703.234386574077</v>
      </c>
      <c r="T503" s="10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2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0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2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0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2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0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2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0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2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0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2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0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2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2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0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2">
        <f t="shared" si="28"/>
        <v>0</v>
      </c>
      <c r="P512" s="10" t="e">
        <f t="shared" si="29"/>
        <v>#DIV/0!</v>
      </c>
      <c r="Q512" s="12" t="s">
        <v>8308</v>
      </c>
      <c r="R512" t="s">
        <v>8314</v>
      </c>
      <c r="S512" s="17">
        <f t="shared" si="30"/>
        <v>42400.176377314812</v>
      </c>
      <c r="T512" s="10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2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0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2">
        <f t="shared" si="28"/>
        <v>0</v>
      </c>
      <c r="P514" s="10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0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2">
        <f t="shared" ref="O515:O578" si="32">ROUND(E515/D515*100,0)</f>
        <v>14</v>
      </c>
      <c r="P515" s="10">
        <f t="shared" ref="P515:P578" si="33">ROUND(E515/L515,2)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0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2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0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2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0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2">
        <f t="shared" si="32"/>
        <v>0</v>
      </c>
      <c r="P518" s="10" t="e">
        <f t="shared" si="33"/>
        <v>#DIV/0!</v>
      </c>
      <c r="Q518" s="12" t="s">
        <v>8308</v>
      </c>
      <c r="R518" t="s">
        <v>8314</v>
      </c>
      <c r="S518" s="17">
        <f t="shared" si="34"/>
        <v>42091.778703703705</v>
      </c>
      <c r="T518" s="10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2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0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2">
        <f t="shared" si="32"/>
        <v>0</v>
      </c>
      <c r="P520" s="10" t="e">
        <f t="shared" si="33"/>
        <v>#DIV/0!</v>
      </c>
      <c r="Q520" s="12" t="s">
        <v>8308</v>
      </c>
      <c r="R520" t="s">
        <v>8314</v>
      </c>
      <c r="S520" s="17">
        <f t="shared" si="34"/>
        <v>42223.616018518514</v>
      </c>
      <c r="T520" s="1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2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0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2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0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2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0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2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0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2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0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2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0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2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0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2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0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2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0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2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2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0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2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0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2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0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2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0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2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0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2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0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2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0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2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0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2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0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2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2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0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2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0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2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0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2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0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2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0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2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0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2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0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2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0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2">
        <f t="shared" si="32"/>
        <v>0</v>
      </c>
      <c r="P549" s="10" t="e">
        <f t="shared" si="33"/>
        <v>#DIV/0!</v>
      </c>
      <c r="Q549" s="12" t="s">
        <v>8317</v>
      </c>
      <c r="R549" t="s">
        <v>8318</v>
      </c>
      <c r="S549" s="17">
        <f t="shared" si="34"/>
        <v>42380.696342592593</v>
      </c>
      <c r="T549" s="10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2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2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0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2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0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2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0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2">
        <f t="shared" si="32"/>
        <v>0</v>
      </c>
      <c r="P554" s="10" t="e">
        <f t="shared" si="33"/>
        <v>#DIV/0!</v>
      </c>
      <c r="Q554" s="12" t="s">
        <v>8317</v>
      </c>
      <c r="R554" t="s">
        <v>8318</v>
      </c>
      <c r="S554" s="17">
        <f t="shared" si="34"/>
        <v>42318.616851851853</v>
      </c>
      <c r="T554" s="10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2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0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2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0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2">
        <f t="shared" si="32"/>
        <v>0</v>
      </c>
      <c r="P557" s="10" t="e">
        <f t="shared" si="33"/>
        <v>#DIV/0!</v>
      </c>
      <c r="Q557" s="12" t="s">
        <v>8317</v>
      </c>
      <c r="R557" t="s">
        <v>8318</v>
      </c>
      <c r="S557" s="17">
        <f t="shared" si="34"/>
        <v>42503.353506944448</v>
      </c>
      <c r="T557" s="10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2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0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2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0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2">
        <f t="shared" si="32"/>
        <v>0</v>
      </c>
      <c r="P560" s="10" t="e">
        <f t="shared" si="33"/>
        <v>#DIV/0!</v>
      </c>
      <c r="Q560" s="12" t="s">
        <v>8317</v>
      </c>
      <c r="R560" t="s">
        <v>8318</v>
      </c>
      <c r="S560" s="17">
        <f t="shared" si="34"/>
        <v>42057.883159722223</v>
      </c>
      <c r="T560" s="1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2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0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2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0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2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0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2">
        <f t="shared" si="32"/>
        <v>0</v>
      </c>
      <c r="P564" s="10" t="e">
        <f t="shared" si="33"/>
        <v>#DIV/0!</v>
      </c>
      <c r="Q564" s="12" t="s">
        <v>8317</v>
      </c>
      <c r="R564" t="s">
        <v>8318</v>
      </c>
      <c r="S564" s="17">
        <f t="shared" si="34"/>
        <v>42692.389062500006</v>
      </c>
      <c r="T564" s="10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2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0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2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0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2">
        <f t="shared" si="32"/>
        <v>0</v>
      </c>
      <c r="P567" s="10" t="e">
        <f t="shared" si="33"/>
        <v>#DIV/0!</v>
      </c>
      <c r="Q567" s="12" t="s">
        <v>8317</v>
      </c>
      <c r="R567" t="s">
        <v>8318</v>
      </c>
      <c r="S567" s="17">
        <f t="shared" si="34"/>
        <v>42165.785289351858</v>
      </c>
      <c r="T567" s="10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2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0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2">
        <f t="shared" si="32"/>
        <v>0</v>
      </c>
      <c r="P569" s="10" t="e">
        <f t="shared" si="33"/>
        <v>#DIV/0!</v>
      </c>
      <c r="Q569" s="12" t="s">
        <v>8317</v>
      </c>
      <c r="R569" t="s">
        <v>8318</v>
      </c>
      <c r="S569" s="17">
        <f t="shared" si="34"/>
        <v>41975.842523148152</v>
      </c>
      <c r="T569" s="10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2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2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0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2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0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2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0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2">
        <f t="shared" si="32"/>
        <v>0</v>
      </c>
      <c r="P574" s="10" t="e">
        <f t="shared" si="33"/>
        <v>#DIV/0!</v>
      </c>
      <c r="Q574" s="12" t="s">
        <v>8317</v>
      </c>
      <c r="R574" t="s">
        <v>8318</v>
      </c>
      <c r="S574" s="17">
        <f t="shared" si="34"/>
        <v>42282.71629629629</v>
      </c>
      <c r="T574" s="10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2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0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2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0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2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0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2">
        <f t="shared" si="32"/>
        <v>0</v>
      </c>
      <c r="P578" s="10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0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2">
        <f t="shared" ref="O579:O642" si="36">ROUND(E579/D579*100,0)</f>
        <v>0</v>
      </c>
      <c r="P579" s="10">
        <f t="shared" ref="P579:P642" si="37">ROUND(E579/L579,2)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0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2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2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0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2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0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2">
        <f t="shared" si="36"/>
        <v>0</v>
      </c>
      <c r="P583" s="10" t="e">
        <f t="shared" si="37"/>
        <v>#DIV/0!</v>
      </c>
      <c r="Q583" s="12" t="s">
        <v>8317</v>
      </c>
      <c r="R583" t="s">
        <v>8318</v>
      </c>
      <c r="S583" s="17">
        <f t="shared" si="38"/>
        <v>42188.012777777782</v>
      </c>
      <c r="T583" s="10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2">
        <f t="shared" si="36"/>
        <v>0</v>
      </c>
      <c r="P584" s="10" t="e">
        <f t="shared" si="37"/>
        <v>#DIV/0!</v>
      </c>
      <c r="Q584" s="12" t="s">
        <v>8317</v>
      </c>
      <c r="R584" t="s">
        <v>8318</v>
      </c>
      <c r="S584" s="17">
        <f t="shared" si="38"/>
        <v>42055.739803240736</v>
      </c>
      <c r="T584" s="10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2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0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2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0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2">
        <f t="shared" si="36"/>
        <v>0</v>
      </c>
      <c r="P587" s="10" t="e">
        <f t="shared" si="37"/>
        <v>#DIV/0!</v>
      </c>
      <c r="Q587" s="12" t="s">
        <v>8317</v>
      </c>
      <c r="R587" t="s">
        <v>8318</v>
      </c>
      <c r="S587" s="17">
        <f t="shared" si="38"/>
        <v>42283.3909375</v>
      </c>
      <c r="T587" s="10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2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0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2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0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2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0">
        <f t="shared" si="39"/>
        <v>2016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2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0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2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0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2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0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2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0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2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0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2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0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2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0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2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0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2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0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2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2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0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2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0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2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0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2">
        <f t="shared" si="36"/>
        <v>0</v>
      </c>
      <c r="P604" s="10" t="e">
        <f t="shared" si="37"/>
        <v>#DIV/0!</v>
      </c>
      <c r="Q604" s="12" t="s">
        <v>8317</v>
      </c>
      <c r="R604" t="s">
        <v>8318</v>
      </c>
      <c r="S604" s="17">
        <f t="shared" si="38"/>
        <v>42143.79415509259</v>
      </c>
      <c r="T604" s="10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2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0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2">
        <f t="shared" si="36"/>
        <v>0</v>
      </c>
      <c r="P606" s="10" t="e">
        <f t="shared" si="37"/>
        <v>#DIV/0!</v>
      </c>
      <c r="Q606" s="12" t="s">
        <v>8317</v>
      </c>
      <c r="R606" t="s">
        <v>8318</v>
      </c>
      <c r="S606" s="17">
        <f t="shared" si="38"/>
        <v>41849.035370370373</v>
      </c>
      <c r="T606" s="10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2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0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2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0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2">
        <f t="shared" si="36"/>
        <v>0</v>
      </c>
      <c r="P609" s="10" t="e">
        <f t="shared" si="37"/>
        <v>#DIV/0!</v>
      </c>
      <c r="Q609" s="12" t="s">
        <v>8317</v>
      </c>
      <c r="R609" t="s">
        <v>8318</v>
      </c>
      <c r="S609" s="17">
        <f t="shared" si="38"/>
        <v>42300.825648148151</v>
      </c>
      <c r="T609" s="10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2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2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0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2">
        <f t="shared" si="36"/>
        <v>0</v>
      </c>
      <c r="P612" s="10" t="e">
        <f t="shared" si="37"/>
        <v>#DIV/0!</v>
      </c>
      <c r="Q612" s="12" t="s">
        <v>8317</v>
      </c>
      <c r="R612" t="s">
        <v>8318</v>
      </c>
      <c r="S612" s="17">
        <f t="shared" si="38"/>
        <v>42086.83085648148</v>
      </c>
      <c r="T612" s="10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2">
        <f t="shared" si="36"/>
        <v>0</v>
      </c>
      <c r="P613" s="10" t="e">
        <f t="shared" si="37"/>
        <v>#DIV/0!</v>
      </c>
      <c r="Q613" s="12" t="s">
        <v>8317</v>
      </c>
      <c r="R613" t="s">
        <v>8318</v>
      </c>
      <c r="S613" s="17">
        <f t="shared" si="38"/>
        <v>42328.560613425929</v>
      </c>
      <c r="T613" s="10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2">
        <f t="shared" si="36"/>
        <v>0</v>
      </c>
      <c r="P614" s="10" t="e">
        <f t="shared" si="37"/>
        <v>#DIV/0!</v>
      </c>
      <c r="Q614" s="12" t="s">
        <v>8317</v>
      </c>
      <c r="R614" t="s">
        <v>8318</v>
      </c>
      <c r="S614" s="17">
        <f t="shared" si="38"/>
        <v>42585.031782407401</v>
      </c>
      <c r="T614" s="10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2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0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2">
        <f t="shared" si="36"/>
        <v>0</v>
      </c>
      <c r="P616" s="10" t="e">
        <f t="shared" si="37"/>
        <v>#DIV/0!</v>
      </c>
      <c r="Q616" s="12" t="s">
        <v>8317</v>
      </c>
      <c r="R616" t="s">
        <v>8318</v>
      </c>
      <c r="S616" s="17">
        <f t="shared" si="38"/>
        <v>42515.061805555553</v>
      </c>
      <c r="T616" s="10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2">
        <f t="shared" si="36"/>
        <v>0</v>
      </c>
      <c r="P617" s="10" t="e">
        <f t="shared" si="37"/>
        <v>#DIV/0!</v>
      </c>
      <c r="Q617" s="12" t="s">
        <v>8317</v>
      </c>
      <c r="R617" t="s">
        <v>8318</v>
      </c>
      <c r="S617" s="17">
        <f t="shared" si="38"/>
        <v>42242.122210648144</v>
      </c>
      <c r="T617" s="10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2">
        <f t="shared" si="36"/>
        <v>0</v>
      </c>
      <c r="P618" s="10" t="e">
        <f t="shared" si="37"/>
        <v>#DIV/0!</v>
      </c>
      <c r="Q618" s="12" t="s">
        <v>8317</v>
      </c>
      <c r="R618" t="s">
        <v>8318</v>
      </c>
      <c r="S618" s="17">
        <f t="shared" si="38"/>
        <v>42761.376238425932</v>
      </c>
      <c r="T618" s="10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2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0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2">
        <f t="shared" si="36"/>
        <v>0</v>
      </c>
      <c r="P620" s="10" t="e">
        <f t="shared" si="37"/>
        <v>#DIV/0!</v>
      </c>
      <c r="Q620" s="12" t="s">
        <v>8317</v>
      </c>
      <c r="R620" t="s">
        <v>8318</v>
      </c>
      <c r="S620" s="17">
        <f t="shared" si="38"/>
        <v>42317.810219907406</v>
      </c>
      <c r="T620" s="1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2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0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2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0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2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0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2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0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2">
        <f t="shared" si="36"/>
        <v>0</v>
      </c>
      <c r="P625" s="10" t="e">
        <f t="shared" si="37"/>
        <v>#DIV/0!</v>
      </c>
      <c r="Q625" s="12" t="s">
        <v>8317</v>
      </c>
      <c r="R625" t="s">
        <v>8318</v>
      </c>
      <c r="S625" s="17">
        <f t="shared" si="38"/>
        <v>42122.009224537032</v>
      </c>
      <c r="T625" s="10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2">
        <f t="shared" si="36"/>
        <v>0</v>
      </c>
      <c r="P626" s="10" t="e">
        <f t="shared" si="37"/>
        <v>#DIV/0!</v>
      </c>
      <c r="Q626" s="12" t="s">
        <v>8317</v>
      </c>
      <c r="R626" t="s">
        <v>8318</v>
      </c>
      <c r="S626" s="17">
        <f t="shared" si="38"/>
        <v>42108.988900462966</v>
      </c>
      <c r="T626" s="10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2">
        <f t="shared" si="36"/>
        <v>0</v>
      </c>
      <c r="P627" s="10" t="e">
        <f t="shared" si="37"/>
        <v>#DIV/0!</v>
      </c>
      <c r="Q627" s="12" t="s">
        <v>8317</v>
      </c>
      <c r="R627" t="s">
        <v>8318</v>
      </c>
      <c r="S627" s="17">
        <f t="shared" si="38"/>
        <v>42790.895567129628</v>
      </c>
      <c r="T627" s="10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2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0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2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0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2">
        <f t="shared" si="36"/>
        <v>0</v>
      </c>
      <c r="P630" s="10" t="e">
        <f t="shared" si="37"/>
        <v>#DIV/0!</v>
      </c>
      <c r="Q630" s="12" t="s">
        <v>8317</v>
      </c>
      <c r="R630" t="s">
        <v>8318</v>
      </c>
      <c r="S630" s="17">
        <f t="shared" si="38"/>
        <v>41803.692789351851</v>
      </c>
      <c r="T630" s="1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2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0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2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0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2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0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2">
        <f t="shared" si="36"/>
        <v>0</v>
      </c>
      <c r="P634" s="10" t="e">
        <f t="shared" si="37"/>
        <v>#DIV/0!</v>
      </c>
      <c r="Q634" s="12" t="s">
        <v>8317</v>
      </c>
      <c r="R634" t="s">
        <v>8318</v>
      </c>
      <c r="S634" s="17">
        <f t="shared" si="38"/>
        <v>42303.659317129626</v>
      </c>
      <c r="T634" s="10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2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0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2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0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2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0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2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0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2">
        <f t="shared" si="36"/>
        <v>0</v>
      </c>
      <c r="P639" s="10" t="e">
        <f t="shared" si="37"/>
        <v>#DIV/0!</v>
      </c>
      <c r="Q639" s="12" t="s">
        <v>8317</v>
      </c>
      <c r="R639" t="s">
        <v>8318</v>
      </c>
      <c r="S639" s="17">
        <f t="shared" si="38"/>
        <v>42762.962013888886</v>
      </c>
      <c r="T639" s="10">
        <f t="shared" si="39"/>
        <v>2017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2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2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0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2">
        <f t="shared" si="36"/>
        <v>144</v>
      </c>
      <c r="P642" s="10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0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2">
        <f t="shared" ref="O643:O706" si="40">ROUND(E643/D643*100,0)</f>
        <v>119</v>
      </c>
      <c r="P643" s="10">
        <f t="shared" ref="P643:P706" si="41">ROUND(E643/L643,2)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0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2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0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2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0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2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0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2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0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2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0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2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0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2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2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0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2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0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2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0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2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0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2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0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2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0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2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0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2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0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2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0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2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0">
        <f t="shared" si="43"/>
        <v>2015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2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0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2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0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2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0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2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0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2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0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2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0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2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0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2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0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2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0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2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2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0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2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0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2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0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2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0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2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0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2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0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2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0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2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0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2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0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2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2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0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2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0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2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0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2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0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2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0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2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0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2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0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2">
        <f t="shared" si="40"/>
        <v>0</v>
      </c>
      <c r="P688" s="10" t="e">
        <f t="shared" si="41"/>
        <v>#DIV/0!</v>
      </c>
      <c r="Q688" s="12" t="s">
        <v>8317</v>
      </c>
      <c r="R688" t="s">
        <v>8319</v>
      </c>
      <c r="S688" s="17">
        <f t="shared" si="42"/>
        <v>42189.673263888893</v>
      </c>
      <c r="T688" s="10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2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0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2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2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0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2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0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2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0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2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0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2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0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2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0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2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0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2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0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2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0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2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2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0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2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0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2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0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2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0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2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0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2">
        <f t="shared" si="40"/>
        <v>1</v>
      </c>
      <c r="P706" s="10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0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2">
        <f t="shared" ref="O707:O770" si="44">ROUND(E707/D707*100,0)</f>
        <v>1</v>
      </c>
      <c r="P707" s="10">
        <f t="shared" ref="P707:P770" si="45">ROUND(E707/L707,2)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0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2">
        <f t="shared" si="44"/>
        <v>0</v>
      </c>
      <c r="P708" s="10" t="e">
        <f t="shared" si="45"/>
        <v>#DIV/0!</v>
      </c>
      <c r="Q708" s="12" t="s">
        <v>8317</v>
      </c>
      <c r="R708" t="s">
        <v>8319</v>
      </c>
      <c r="S708" s="17">
        <f t="shared" si="46"/>
        <v>42676.995173611111</v>
      </c>
      <c r="T708" s="10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2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0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2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2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0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2">
        <f t="shared" si="44"/>
        <v>0</v>
      </c>
      <c r="P712" s="10" t="e">
        <f t="shared" si="45"/>
        <v>#DIV/0!</v>
      </c>
      <c r="Q712" s="12" t="s">
        <v>8317</v>
      </c>
      <c r="R712" t="s">
        <v>8319</v>
      </c>
      <c r="S712" s="17">
        <f t="shared" si="46"/>
        <v>41837.984976851854</v>
      </c>
      <c r="T712" s="10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2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0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2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0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2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0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2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0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2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0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2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0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2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0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2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2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0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2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0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2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0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2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0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2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0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2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0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2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0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2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0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2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0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2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2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0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2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0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2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0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2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0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2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0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2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0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2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0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2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0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2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0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2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2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0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2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0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2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0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2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0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2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0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2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0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2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0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2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0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2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0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2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2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0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2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0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2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0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2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0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2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0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2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0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2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0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2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0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2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0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2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2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0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2">
        <f t="shared" si="44"/>
        <v>0</v>
      </c>
      <c r="P762" s="10" t="e">
        <f t="shared" si="45"/>
        <v>#DIV/0!</v>
      </c>
      <c r="Q762" s="12" t="s">
        <v>8320</v>
      </c>
      <c r="R762" t="s">
        <v>8322</v>
      </c>
      <c r="S762" s="17">
        <f t="shared" si="46"/>
        <v>42670.764039351852</v>
      </c>
      <c r="T762" s="10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2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0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2">
        <f t="shared" si="44"/>
        <v>0</v>
      </c>
      <c r="P764" s="10" t="e">
        <f t="shared" si="45"/>
        <v>#DIV/0!</v>
      </c>
      <c r="Q764" s="12" t="s">
        <v>8320</v>
      </c>
      <c r="R764" t="s">
        <v>8322</v>
      </c>
      <c r="S764" s="17">
        <f t="shared" si="46"/>
        <v>42690.858449074076</v>
      </c>
      <c r="T764" s="10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2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0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2">
        <f t="shared" si="44"/>
        <v>0</v>
      </c>
      <c r="P766" s="10" t="e">
        <f t="shared" si="45"/>
        <v>#DIV/0!</v>
      </c>
      <c r="Q766" s="12" t="s">
        <v>8320</v>
      </c>
      <c r="R766" t="s">
        <v>8322</v>
      </c>
      <c r="S766" s="17">
        <f t="shared" si="46"/>
        <v>42227.173159722224</v>
      </c>
      <c r="T766" s="10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2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0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2">
        <f t="shared" si="44"/>
        <v>0</v>
      </c>
      <c r="P768" s="10" t="e">
        <f t="shared" si="45"/>
        <v>#DIV/0!</v>
      </c>
      <c r="Q768" s="12" t="s">
        <v>8320</v>
      </c>
      <c r="R768" t="s">
        <v>8322</v>
      </c>
      <c r="S768" s="17">
        <f t="shared" si="46"/>
        <v>42021.783368055556</v>
      </c>
      <c r="T768" s="10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2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0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2">
        <f t="shared" si="44"/>
        <v>0</v>
      </c>
      <c r="P770" s="10" t="e">
        <f t="shared" si="45"/>
        <v>#DIV/0!</v>
      </c>
      <c r="Q770" s="12" t="s">
        <v>8320</v>
      </c>
      <c r="R770" t="s">
        <v>8322</v>
      </c>
      <c r="S770" s="17">
        <f t="shared" si="46"/>
        <v>41594.207060185188</v>
      </c>
      <c r="T770" s="1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2">
        <f t="shared" ref="O771:O834" si="48">ROUND(E771/D771*100,0)</f>
        <v>41</v>
      </c>
      <c r="P771" s="10">
        <f t="shared" ref="P771:P834" si="49">ROUND(E771/L771,2)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0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2">
        <f t="shared" si="48"/>
        <v>0</v>
      </c>
      <c r="P772" s="10" t="e">
        <f t="shared" si="49"/>
        <v>#DIV/0!</v>
      </c>
      <c r="Q772" s="12" t="s">
        <v>8320</v>
      </c>
      <c r="R772" t="s">
        <v>8322</v>
      </c>
      <c r="S772" s="17">
        <f t="shared" si="50"/>
        <v>41289.999641203707</v>
      </c>
      <c r="T772" s="10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2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0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2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0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2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0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2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0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2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0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2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0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2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0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2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2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0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2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0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2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0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2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0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2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0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2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0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2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0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2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0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2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0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2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2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0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2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0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2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0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2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0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2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0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2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0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2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0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2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0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2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0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2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2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0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2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0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2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0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2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0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2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0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2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0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2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0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2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0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2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0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2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2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0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2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0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2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0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2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0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2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0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2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0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2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0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2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0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2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0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2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2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0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2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0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2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0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2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0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2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0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2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0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2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0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2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0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2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0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2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2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0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2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0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2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0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2">
        <f t="shared" si="48"/>
        <v>101</v>
      </c>
      <c r="P834" s="10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0">
        <f t="shared" si="51"/>
        <v>2011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2">
        <f t="shared" ref="O835:O898" si="52">ROUND(E835/D835*100,0)</f>
        <v>102</v>
      </c>
      <c r="P835" s="10">
        <f t="shared" ref="P835:P898" si="53">ROUND(E835/L835,2)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0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2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0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2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0">
        <f t="shared" si="55"/>
        <v>2012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2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0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2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0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2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2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0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2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0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2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0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2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0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2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0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2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0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2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0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2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0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2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0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2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2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0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2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0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2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0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2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0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2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0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2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0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2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0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2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0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2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0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2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2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0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2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0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2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0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2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0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2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0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2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0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2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0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2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0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2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0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2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2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0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2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0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2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0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2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0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2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0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2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0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2">
        <f t="shared" si="52"/>
        <v>0</v>
      </c>
      <c r="P877" s="10" t="e">
        <f t="shared" si="53"/>
        <v>#DIV/0!</v>
      </c>
      <c r="Q877" s="12" t="s">
        <v>8323</v>
      </c>
      <c r="R877" t="s">
        <v>8326</v>
      </c>
      <c r="S877" s="17">
        <f t="shared" si="54"/>
        <v>42248.723738425921</v>
      </c>
      <c r="T877" s="10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2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0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2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0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2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2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0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2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0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2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0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2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0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2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0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2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0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2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0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2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0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2">
        <f t="shared" si="52"/>
        <v>0</v>
      </c>
      <c r="P889" s="10" t="e">
        <f t="shared" si="53"/>
        <v>#DIV/0!</v>
      </c>
      <c r="Q889" s="12" t="s">
        <v>8323</v>
      </c>
      <c r="R889" t="s">
        <v>8327</v>
      </c>
      <c r="S889" s="17">
        <f t="shared" si="54"/>
        <v>41026.958969907406</v>
      </c>
      <c r="T889" s="10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2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2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0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2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0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2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0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2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0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2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0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2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0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2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0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2">
        <f t="shared" si="52"/>
        <v>40</v>
      </c>
      <c r="P898" s="10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0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2">
        <f t="shared" ref="O899:O962" si="56">ROUND(E899/D899*100,0)</f>
        <v>0</v>
      </c>
      <c r="P899" s="10" t="e">
        <f t="shared" ref="P899:P962" si="57">ROUND(E899/L899,2)</f>
        <v>#DIV/0!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0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2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2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0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2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0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2">
        <f t="shared" si="56"/>
        <v>0</v>
      </c>
      <c r="P903" s="10" t="e">
        <f t="shared" si="57"/>
        <v>#DIV/0!</v>
      </c>
      <c r="Q903" s="12" t="s">
        <v>8323</v>
      </c>
      <c r="R903" t="s">
        <v>8326</v>
      </c>
      <c r="S903" s="17">
        <f t="shared" si="58"/>
        <v>40291.81150462963</v>
      </c>
      <c r="T903" s="10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2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0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2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0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2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0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2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0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2">
        <f t="shared" si="56"/>
        <v>0</v>
      </c>
      <c r="P908" s="10" t="e">
        <f t="shared" si="57"/>
        <v>#DIV/0!</v>
      </c>
      <c r="Q908" s="12" t="s">
        <v>8323</v>
      </c>
      <c r="R908" t="s">
        <v>8326</v>
      </c>
      <c r="S908" s="17">
        <f t="shared" si="58"/>
        <v>41681.189699074072</v>
      </c>
      <c r="T908" s="10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2">
        <f t="shared" si="56"/>
        <v>0</v>
      </c>
      <c r="P909" s="10" t="e">
        <f t="shared" si="57"/>
        <v>#DIV/0!</v>
      </c>
      <c r="Q909" s="12" t="s">
        <v>8323</v>
      </c>
      <c r="R909" t="s">
        <v>8326</v>
      </c>
      <c r="S909" s="17">
        <f t="shared" si="58"/>
        <v>40767.192395833335</v>
      </c>
      <c r="T909" s="10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2">
        <f t="shared" si="56"/>
        <v>0</v>
      </c>
      <c r="P910" s="10" t="e">
        <f t="shared" si="57"/>
        <v>#DIV/0!</v>
      </c>
      <c r="Q910" s="12" t="s">
        <v>8323</v>
      </c>
      <c r="R910" t="s">
        <v>8326</v>
      </c>
      <c r="S910" s="17">
        <f t="shared" si="58"/>
        <v>40340.801562499997</v>
      </c>
      <c r="T910" s="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2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0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2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0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2">
        <f t="shared" si="56"/>
        <v>0</v>
      </c>
      <c r="P913" s="10" t="e">
        <f t="shared" si="57"/>
        <v>#DIV/0!</v>
      </c>
      <c r="Q913" s="12" t="s">
        <v>8323</v>
      </c>
      <c r="R913" t="s">
        <v>8326</v>
      </c>
      <c r="S913" s="17">
        <f t="shared" si="58"/>
        <v>41642.005150462966</v>
      </c>
      <c r="T913" s="10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2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0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2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0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2">
        <f t="shared" si="56"/>
        <v>0</v>
      </c>
      <c r="P916" s="10" t="e">
        <f t="shared" si="57"/>
        <v>#DIV/0!</v>
      </c>
      <c r="Q916" s="12" t="s">
        <v>8323</v>
      </c>
      <c r="R916" t="s">
        <v>8326</v>
      </c>
      <c r="S916" s="17">
        <f t="shared" si="58"/>
        <v>41116.763275462967</v>
      </c>
      <c r="T916" s="10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2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0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2">
        <f t="shared" si="56"/>
        <v>0</v>
      </c>
      <c r="P918" s="10" t="e">
        <f t="shared" si="57"/>
        <v>#DIV/0!</v>
      </c>
      <c r="Q918" s="12" t="s">
        <v>8323</v>
      </c>
      <c r="R918" t="s">
        <v>8326</v>
      </c>
      <c r="S918" s="17">
        <f t="shared" si="58"/>
        <v>40434.853402777779</v>
      </c>
      <c r="T918" s="10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2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0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2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0">
        <f t="shared" si="59"/>
        <v>2014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2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0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2">
        <f t="shared" si="56"/>
        <v>0</v>
      </c>
      <c r="P922" s="10" t="e">
        <f t="shared" si="57"/>
        <v>#DIV/0!</v>
      </c>
      <c r="Q922" s="12" t="s">
        <v>8323</v>
      </c>
      <c r="R922" t="s">
        <v>8326</v>
      </c>
      <c r="S922" s="17">
        <f t="shared" si="58"/>
        <v>41562.67155092593</v>
      </c>
      <c r="T922" s="10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2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0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2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0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2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0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2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0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2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0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2">
        <f t="shared" si="56"/>
        <v>0</v>
      </c>
      <c r="P928" s="10" t="e">
        <f t="shared" si="57"/>
        <v>#DIV/0!</v>
      </c>
      <c r="Q928" s="12" t="s">
        <v>8323</v>
      </c>
      <c r="R928" t="s">
        <v>8326</v>
      </c>
      <c r="S928" s="17">
        <f t="shared" si="58"/>
        <v>40338.02002314815</v>
      </c>
      <c r="T928" s="10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2">
        <f t="shared" si="56"/>
        <v>0</v>
      </c>
      <c r="P929" s="10" t="e">
        <f t="shared" si="57"/>
        <v>#DIV/0!</v>
      </c>
      <c r="Q929" s="12" t="s">
        <v>8323</v>
      </c>
      <c r="R929" t="s">
        <v>8326</v>
      </c>
      <c r="S929" s="17">
        <f t="shared" si="58"/>
        <v>41013.822858796295</v>
      </c>
      <c r="T929" s="10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2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2">
        <f t="shared" si="56"/>
        <v>0</v>
      </c>
      <c r="P931" s="10" t="e">
        <f t="shared" si="57"/>
        <v>#DIV/0!</v>
      </c>
      <c r="Q931" s="12" t="s">
        <v>8323</v>
      </c>
      <c r="R931" t="s">
        <v>8326</v>
      </c>
      <c r="S931" s="17">
        <f t="shared" si="58"/>
        <v>40978.238067129627</v>
      </c>
      <c r="T931" s="10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2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0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2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0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2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0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2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0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2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0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2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0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2">
        <f t="shared" si="56"/>
        <v>0</v>
      </c>
      <c r="P938" s="10" t="e">
        <f t="shared" si="57"/>
        <v>#DIV/0!</v>
      </c>
      <c r="Q938" s="12" t="s">
        <v>8323</v>
      </c>
      <c r="R938" t="s">
        <v>8326</v>
      </c>
      <c r="S938" s="17">
        <f t="shared" si="58"/>
        <v>40883.024178240739</v>
      </c>
      <c r="T938" s="10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2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0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2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2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0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2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0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2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0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2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0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2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0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2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0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2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0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2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0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2">
        <f t="shared" si="56"/>
        <v>0</v>
      </c>
      <c r="P949" s="10" t="e">
        <f t="shared" si="57"/>
        <v>#DIV/0!</v>
      </c>
      <c r="Q949" s="12" t="s">
        <v>8317</v>
      </c>
      <c r="R949" t="s">
        <v>8319</v>
      </c>
      <c r="S949" s="17">
        <f t="shared" si="58"/>
        <v>42491.781319444446</v>
      </c>
      <c r="T949" s="10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2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2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0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2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0">
        <f t="shared" si="59"/>
        <v>2015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2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0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2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0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2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0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2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0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2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0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2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0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2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0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2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2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0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2">
        <f t="shared" si="56"/>
        <v>46</v>
      </c>
      <c r="P962" s="10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0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2">
        <f t="shared" ref="O963:O1026" si="60">ROUND(E963/D963*100,0)</f>
        <v>42</v>
      </c>
      <c r="P963" s="10">
        <f t="shared" ref="P963:P1026" si="61">ROUND(E963/L963,2)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0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2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0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2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0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2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0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2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0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2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0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2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0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2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2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0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2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0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2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0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2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0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2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0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2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0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2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0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2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0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2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0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2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2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0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2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0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2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0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2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0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2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0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2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0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2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0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2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0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2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0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2">
        <f t="shared" si="60"/>
        <v>0</v>
      </c>
      <c r="P990" s="10" t="e">
        <f t="shared" si="61"/>
        <v>#DIV/0!</v>
      </c>
      <c r="Q990" s="12" t="s">
        <v>8317</v>
      </c>
      <c r="R990" t="s">
        <v>8319</v>
      </c>
      <c r="S990" s="17">
        <f t="shared" si="62"/>
        <v>42614.356770833328</v>
      </c>
      <c r="T990" s="1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2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0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2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0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2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0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2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0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2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0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2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0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2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0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2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0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2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0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2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2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0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2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0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2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0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2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0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2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0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2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0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2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0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2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0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2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0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2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2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0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2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0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2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0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2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0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2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0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2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0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2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0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2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0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2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0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2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2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0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2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0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2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0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2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0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2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0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2">
        <f t="shared" si="60"/>
        <v>119</v>
      </c>
      <c r="P1026" s="10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0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2">
        <f t="shared" ref="O1027:O1090" si="64">ROUND(E1027/D1027*100,0)</f>
        <v>110</v>
      </c>
      <c r="P1027" s="10">
        <f t="shared" ref="P1027:P1090" si="65">ROUND(E1027/L1027,2)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0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2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0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2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0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2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2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0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2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0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2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0">
        <f t="shared" si="67"/>
        <v>2015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2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0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2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0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2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0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2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0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2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0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2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0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2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2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0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2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0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2">
        <f t="shared" si="64"/>
        <v>0</v>
      </c>
      <c r="P1043" s="10" t="e">
        <f t="shared" si="65"/>
        <v>#DIV/0!</v>
      </c>
      <c r="Q1043" s="12" t="s">
        <v>8329</v>
      </c>
      <c r="R1043" t="s">
        <v>8330</v>
      </c>
      <c r="S1043" s="17">
        <f t="shared" si="66"/>
        <v>41831.060092592597</v>
      </c>
      <c r="T1043" s="10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2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0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2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0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2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0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2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0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2">
        <f t="shared" si="64"/>
        <v>0</v>
      </c>
      <c r="P1048" s="10" t="e">
        <f t="shared" si="65"/>
        <v>#DIV/0!</v>
      </c>
      <c r="Q1048" s="12" t="s">
        <v>8329</v>
      </c>
      <c r="R1048" t="s">
        <v>8330</v>
      </c>
      <c r="S1048" s="17">
        <f t="shared" si="66"/>
        <v>42319.851388888885</v>
      </c>
      <c r="T1048" s="10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2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0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2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0">
        <f t="shared" si="67"/>
        <v>2016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2">
        <f t="shared" si="64"/>
        <v>0</v>
      </c>
      <c r="P1051" s="10" t="e">
        <f t="shared" si="65"/>
        <v>#DIV/0!</v>
      </c>
      <c r="Q1051" s="12" t="s">
        <v>8329</v>
      </c>
      <c r="R1051" t="s">
        <v>8330</v>
      </c>
      <c r="S1051" s="17">
        <f t="shared" si="66"/>
        <v>42382.431076388893</v>
      </c>
      <c r="T1051" s="10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2">
        <f t="shared" si="64"/>
        <v>0</v>
      </c>
      <c r="P1052" s="10" t="e">
        <f t="shared" si="65"/>
        <v>#DIV/0!</v>
      </c>
      <c r="Q1052" s="12" t="s">
        <v>8329</v>
      </c>
      <c r="R1052" t="s">
        <v>8330</v>
      </c>
      <c r="S1052" s="17">
        <f t="shared" si="66"/>
        <v>42231.7971875</v>
      </c>
      <c r="T1052" s="10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2">
        <f t="shared" si="64"/>
        <v>0</v>
      </c>
      <c r="P1053" s="10" t="e">
        <f t="shared" si="65"/>
        <v>#DIV/0!</v>
      </c>
      <c r="Q1053" s="12" t="s">
        <v>8329</v>
      </c>
      <c r="R1053" t="s">
        <v>8330</v>
      </c>
      <c r="S1053" s="17">
        <f t="shared" si="66"/>
        <v>41850.014178240745</v>
      </c>
      <c r="T1053" s="10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2">
        <f t="shared" si="64"/>
        <v>0</v>
      </c>
      <c r="P1054" s="10" t="e">
        <f t="shared" si="65"/>
        <v>#DIV/0!</v>
      </c>
      <c r="Q1054" s="12" t="s">
        <v>8329</v>
      </c>
      <c r="R1054" t="s">
        <v>8330</v>
      </c>
      <c r="S1054" s="17">
        <f t="shared" si="66"/>
        <v>42483.797395833331</v>
      </c>
      <c r="T1054" s="10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2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0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2">
        <f t="shared" si="64"/>
        <v>0</v>
      </c>
      <c r="P1056" s="10" t="e">
        <f t="shared" si="65"/>
        <v>#DIV/0!</v>
      </c>
      <c r="Q1056" s="12" t="s">
        <v>8329</v>
      </c>
      <c r="R1056" t="s">
        <v>8330</v>
      </c>
      <c r="S1056" s="17">
        <f t="shared" si="66"/>
        <v>41831.851840277777</v>
      </c>
      <c r="T1056" s="10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2">
        <f t="shared" si="64"/>
        <v>0</v>
      </c>
      <c r="P1057" s="10" t="e">
        <f t="shared" si="65"/>
        <v>#DIV/0!</v>
      </c>
      <c r="Q1057" s="12" t="s">
        <v>8329</v>
      </c>
      <c r="R1057" t="s">
        <v>8330</v>
      </c>
      <c r="S1057" s="17">
        <f t="shared" si="66"/>
        <v>42406.992418981477</v>
      </c>
      <c r="T1057" s="10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2">
        <f t="shared" si="64"/>
        <v>0</v>
      </c>
      <c r="P1058" s="10" t="e">
        <f t="shared" si="65"/>
        <v>#DIV/0!</v>
      </c>
      <c r="Q1058" s="12" t="s">
        <v>8329</v>
      </c>
      <c r="R1058" t="s">
        <v>8330</v>
      </c>
      <c r="S1058" s="17">
        <f t="shared" si="66"/>
        <v>42058.719641203701</v>
      </c>
      <c r="T1058" s="10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2">
        <f t="shared" si="64"/>
        <v>0</v>
      </c>
      <c r="P1059" s="10" t="e">
        <f t="shared" si="65"/>
        <v>#DIV/0!</v>
      </c>
      <c r="Q1059" s="12" t="s">
        <v>8329</v>
      </c>
      <c r="R1059" t="s">
        <v>8330</v>
      </c>
      <c r="S1059" s="17">
        <f t="shared" si="66"/>
        <v>42678.871331018512</v>
      </c>
      <c r="T1059" s="10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2">
        <f t="shared" si="64"/>
        <v>0</v>
      </c>
      <c r="P1060" s="10" t="e">
        <f t="shared" si="65"/>
        <v>#DIV/0!</v>
      </c>
      <c r="Q1060" s="12" t="s">
        <v>8329</v>
      </c>
      <c r="R1060" t="s">
        <v>8330</v>
      </c>
      <c r="S1060" s="17">
        <f t="shared" si="66"/>
        <v>42047.900960648149</v>
      </c>
      <c r="T1060" s="10">
        <f t="shared" si="67"/>
        <v>2015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2">
        <f t="shared" si="64"/>
        <v>0</v>
      </c>
      <c r="P1061" s="10" t="e">
        <f t="shared" si="65"/>
        <v>#DIV/0!</v>
      </c>
      <c r="Q1061" s="12" t="s">
        <v>8329</v>
      </c>
      <c r="R1061" t="s">
        <v>8330</v>
      </c>
      <c r="S1061" s="17">
        <f t="shared" si="66"/>
        <v>42046.79</v>
      </c>
      <c r="T1061" s="10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2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0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2">
        <f t="shared" si="64"/>
        <v>0</v>
      </c>
      <c r="P1063" s="10" t="e">
        <f t="shared" si="65"/>
        <v>#DIV/0!</v>
      </c>
      <c r="Q1063" s="12" t="s">
        <v>8329</v>
      </c>
      <c r="R1063" t="s">
        <v>8330</v>
      </c>
      <c r="S1063" s="17">
        <f t="shared" si="66"/>
        <v>42432.276712962965</v>
      </c>
      <c r="T1063" s="10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2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0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2">
        <f t="shared" si="64"/>
        <v>0</v>
      </c>
      <c r="P1065" s="10" t="e">
        <f t="shared" si="65"/>
        <v>#DIV/0!</v>
      </c>
      <c r="Q1065" s="12" t="s">
        <v>8329</v>
      </c>
      <c r="R1065" t="s">
        <v>8330</v>
      </c>
      <c r="S1065" s="17">
        <f t="shared" si="66"/>
        <v>42583.030810185184</v>
      </c>
      <c r="T1065" s="10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2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0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2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0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2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0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2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0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2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2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0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2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0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2">
        <f t="shared" si="64"/>
        <v>0</v>
      </c>
      <c r="P1073" s="10" t="e">
        <f t="shared" si="65"/>
        <v>#DIV/0!</v>
      </c>
      <c r="Q1073" s="12" t="s">
        <v>8331</v>
      </c>
      <c r="R1073" t="s">
        <v>8332</v>
      </c>
      <c r="S1073" s="17">
        <f t="shared" si="66"/>
        <v>42295.753391203703</v>
      </c>
      <c r="T1073" s="10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2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0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2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0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2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0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2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0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2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0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2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0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2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2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0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2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0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2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0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2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0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2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0">
        <f t="shared" si="67"/>
        <v>2014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2">
        <f t="shared" si="64"/>
        <v>0</v>
      </c>
      <c r="P1086" s="10" t="e">
        <f t="shared" si="65"/>
        <v>#DIV/0!</v>
      </c>
      <c r="Q1086" s="12" t="s">
        <v>8331</v>
      </c>
      <c r="R1086" t="s">
        <v>8332</v>
      </c>
      <c r="S1086" s="17">
        <f t="shared" si="66"/>
        <v>41829.912083333329</v>
      </c>
      <c r="T1086" s="10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2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0">
        <f t="shared" si="67"/>
        <v>2016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2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0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2">
        <f t="shared" si="64"/>
        <v>0</v>
      </c>
      <c r="P1089" s="10" t="e">
        <f t="shared" si="65"/>
        <v>#DIV/0!</v>
      </c>
      <c r="Q1089" s="12" t="s">
        <v>8331</v>
      </c>
      <c r="R1089" t="s">
        <v>8332</v>
      </c>
      <c r="S1089" s="17">
        <f t="shared" si="66"/>
        <v>41775.713969907411</v>
      </c>
      <c r="T1089" s="10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2">
        <f t="shared" si="64"/>
        <v>14</v>
      </c>
      <c r="P1090" s="1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2">
        <f t="shared" ref="O1091:O1154" si="68">ROUND(E1091/D1091*100,0)</f>
        <v>8</v>
      </c>
      <c r="P1091" s="10">
        <f t="shared" ref="P1091:P1154" si="69">ROUND(E1091/L1091,2)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0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2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0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2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0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2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0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2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0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2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0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2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0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2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0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2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0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2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2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0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2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0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2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0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2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0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2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0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2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0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2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0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2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0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2">
        <f t="shared" si="68"/>
        <v>0</v>
      </c>
      <c r="P1109" s="10" t="e">
        <f t="shared" si="69"/>
        <v>#DIV/0!</v>
      </c>
      <c r="Q1109" s="12" t="s">
        <v>8331</v>
      </c>
      <c r="R1109" t="s">
        <v>8332</v>
      </c>
      <c r="S1109" s="17">
        <f t="shared" si="70"/>
        <v>41813.861388888887</v>
      </c>
      <c r="T1109" s="10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2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2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0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2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0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2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0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2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0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2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0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2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0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2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0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2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0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2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0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2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2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0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2">
        <f t="shared" si="68"/>
        <v>0</v>
      </c>
      <c r="P1122" s="10" t="e">
        <f t="shared" si="69"/>
        <v>#DIV/0!</v>
      </c>
      <c r="Q1122" s="12" t="s">
        <v>8331</v>
      </c>
      <c r="R1122" t="s">
        <v>8332</v>
      </c>
      <c r="S1122" s="17">
        <f t="shared" si="70"/>
        <v>40799.872685185182</v>
      </c>
      <c r="T1122" s="10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2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0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2">
        <f t="shared" si="68"/>
        <v>0</v>
      </c>
      <c r="P1124" s="10" t="e">
        <f t="shared" si="69"/>
        <v>#DIV/0!</v>
      </c>
      <c r="Q1124" s="12" t="s">
        <v>8331</v>
      </c>
      <c r="R1124" t="s">
        <v>8332</v>
      </c>
      <c r="S1124" s="17">
        <f t="shared" si="70"/>
        <v>41410.703993055555</v>
      </c>
      <c r="T1124" s="10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2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0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2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0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2">
        <f t="shared" si="68"/>
        <v>0</v>
      </c>
      <c r="P1127" s="10" t="e">
        <f t="shared" si="69"/>
        <v>#DIV/0!</v>
      </c>
      <c r="Q1127" s="12" t="s">
        <v>8331</v>
      </c>
      <c r="R1127" t="s">
        <v>8333</v>
      </c>
      <c r="S1127" s="17">
        <f t="shared" si="70"/>
        <v>42212.624189814815</v>
      </c>
      <c r="T1127" s="10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2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0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2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0">
        <f t="shared" si="71"/>
        <v>2014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2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2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0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2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0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2">
        <f t="shared" si="68"/>
        <v>0</v>
      </c>
      <c r="P1133" s="10" t="e">
        <f t="shared" si="69"/>
        <v>#DIV/0!</v>
      </c>
      <c r="Q1133" s="12" t="s">
        <v>8331</v>
      </c>
      <c r="R1133" t="s">
        <v>8333</v>
      </c>
      <c r="S1133" s="17">
        <f t="shared" si="70"/>
        <v>42332.908194444448</v>
      </c>
      <c r="T1133" s="10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2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0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2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0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2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0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2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0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2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0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2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0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2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2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0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2">
        <f t="shared" si="68"/>
        <v>0</v>
      </c>
      <c r="P1142" s="10" t="e">
        <f t="shared" si="69"/>
        <v>#DIV/0!</v>
      </c>
      <c r="Q1142" s="12" t="s">
        <v>8331</v>
      </c>
      <c r="R1142" t="s">
        <v>8333</v>
      </c>
      <c r="S1142" s="17">
        <f t="shared" si="70"/>
        <v>42192.462048611109</v>
      </c>
      <c r="T1142" s="10">
        <f t="shared" si="71"/>
        <v>2015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2">
        <f t="shared" si="68"/>
        <v>0</v>
      </c>
      <c r="P1143" s="10" t="e">
        <f t="shared" si="69"/>
        <v>#DIV/0!</v>
      </c>
      <c r="Q1143" s="12" t="s">
        <v>8331</v>
      </c>
      <c r="R1143" t="s">
        <v>8333</v>
      </c>
      <c r="S1143" s="17">
        <f t="shared" si="70"/>
        <v>42164.699652777781</v>
      </c>
      <c r="T1143" s="10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2">
        <f t="shared" si="68"/>
        <v>0</v>
      </c>
      <c r="P1144" s="10" t="e">
        <f t="shared" si="69"/>
        <v>#DIV/0!</v>
      </c>
      <c r="Q1144" s="12" t="s">
        <v>8331</v>
      </c>
      <c r="R1144" t="s">
        <v>8333</v>
      </c>
      <c r="S1144" s="17">
        <f t="shared" si="70"/>
        <v>42022.006099537044</v>
      </c>
      <c r="T1144" s="10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2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0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2">
        <f t="shared" si="68"/>
        <v>0</v>
      </c>
      <c r="P1146" s="10" t="e">
        <f t="shared" si="69"/>
        <v>#DIV/0!</v>
      </c>
      <c r="Q1146" s="12" t="s">
        <v>8334</v>
      </c>
      <c r="R1146" t="s">
        <v>8335</v>
      </c>
      <c r="S1146" s="17">
        <f t="shared" si="70"/>
        <v>42093.181944444441</v>
      </c>
      <c r="T1146" s="10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2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0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2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0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2">
        <f t="shared" si="68"/>
        <v>0</v>
      </c>
      <c r="P1149" s="10" t="e">
        <f t="shared" si="69"/>
        <v>#DIV/0!</v>
      </c>
      <c r="Q1149" s="12" t="s">
        <v>8334</v>
      </c>
      <c r="R1149" t="s">
        <v>8335</v>
      </c>
      <c r="S1149" s="17">
        <f t="shared" si="70"/>
        <v>41871.972025462965</v>
      </c>
      <c r="T1149" s="10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2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2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0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2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0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2">
        <f t="shared" si="68"/>
        <v>0</v>
      </c>
      <c r="P1153" s="10" t="e">
        <f t="shared" si="69"/>
        <v>#DIV/0!</v>
      </c>
      <c r="Q1153" s="12" t="s">
        <v>8334</v>
      </c>
      <c r="R1153" t="s">
        <v>8335</v>
      </c>
      <c r="S1153" s="17">
        <f t="shared" si="70"/>
        <v>42224.102581018517</v>
      </c>
      <c r="T1153" s="10">
        <f t="shared" si="71"/>
        <v>2015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2">
        <f t="shared" si="68"/>
        <v>6</v>
      </c>
      <c r="P1154" s="10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0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2">
        <f t="shared" ref="O1155:O1218" si="72">ROUND(E1155/D1155*100,0)</f>
        <v>1</v>
      </c>
      <c r="P1155" s="10">
        <f t="shared" ref="P1155:P1218" si="73">ROUND(E1155/L1155,2)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0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2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0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2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0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2">
        <f t="shared" si="72"/>
        <v>0</v>
      </c>
      <c r="P1158" s="10" t="e">
        <f t="shared" si="73"/>
        <v>#DIV/0!</v>
      </c>
      <c r="Q1158" s="12" t="s">
        <v>8334</v>
      </c>
      <c r="R1158" t="s">
        <v>8335</v>
      </c>
      <c r="S1158" s="17">
        <f t="shared" si="74"/>
        <v>42029.07131944444</v>
      </c>
      <c r="T1158" s="10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2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0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2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2">
        <f t="shared" si="72"/>
        <v>0</v>
      </c>
      <c r="P1161" s="10" t="e">
        <f t="shared" si="73"/>
        <v>#DIV/0!</v>
      </c>
      <c r="Q1161" s="12" t="s">
        <v>8334</v>
      </c>
      <c r="R1161" t="s">
        <v>8335</v>
      </c>
      <c r="S1161" s="17">
        <f t="shared" si="74"/>
        <v>42154.726446759261</v>
      </c>
      <c r="T1161" s="10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2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0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2">
        <f t="shared" si="72"/>
        <v>0</v>
      </c>
      <c r="P1163" s="10" t="e">
        <f t="shared" si="73"/>
        <v>#DIV/0!</v>
      </c>
      <c r="Q1163" s="12" t="s">
        <v>8334</v>
      </c>
      <c r="R1163" t="s">
        <v>8335</v>
      </c>
      <c r="S1163" s="17">
        <f t="shared" si="74"/>
        <v>42122.629502314812</v>
      </c>
      <c r="T1163" s="10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2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0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2">
        <f t="shared" si="72"/>
        <v>0</v>
      </c>
      <c r="P1165" s="10" t="e">
        <f t="shared" si="73"/>
        <v>#DIV/0!</v>
      </c>
      <c r="Q1165" s="12" t="s">
        <v>8334</v>
      </c>
      <c r="R1165" t="s">
        <v>8335</v>
      </c>
      <c r="S1165" s="17">
        <f t="shared" si="74"/>
        <v>41830.723611111112</v>
      </c>
      <c r="T1165" s="10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2">
        <f t="shared" si="72"/>
        <v>0</v>
      </c>
      <c r="P1166" s="10" t="e">
        <f t="shared" si="73"/>
        <v>#DIV/0!</v>
      </c>
      <c r="Q1166" s="12" t="s">
        <v>8334</v>
      </c>
      <c r="R1166" t="s">
        <v>8335</v>
      </c>
      <c r="S1166" s="17">
        <f t="shared" si="74"/>
        <v>42509.724328703705</v>
      </c>
      <c r="T1166" s="10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2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0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2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0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2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0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2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2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0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2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0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2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0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2">
        <f t="shared" si="72"/>
        <v>0</v>
      </c>
      <c r="P1174" s="10" t="e">
        <f t="shared" si="73"/>
        <v>#DIV/0!</v>
      </c>
      <c r="Q1174" s="12" t="s">
        <v>8334</v>
      </c>
      <c r="R1174" t="s">
        <v>8335</v>
      </c>
      <c r="S1174" s="17">
        <f t="shared" si="74"/>
        <v>41841.682314814818</v>
      </c>
      <c r="T1174" s="10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2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0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2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0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2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0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2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0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2">
        <f t="shared" si="72"/>
        <v>0</v>
      </c>
      <c r="P1179" s="10" t="e">
        <f t="shared" si="73"/>
        <v>#DIV/0!</v>
      </c>
      <c r="Q1179" s="12" t="s">
        <v>8334</v>
      </c>
      <c r="R1179" t="s">
        <v>8335</v>
      </c>
      <c r="S1179" s="17">
        <f t="shared" si="74"/>
        <v>41897.660833333335</v>
      </c>
      <c r="T1179" s="10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2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2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0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2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0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2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0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2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0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2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0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2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0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2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0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2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0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2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0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2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2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0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2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0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2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0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2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0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2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0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2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0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2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0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2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0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2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0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2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2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0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2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0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2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0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2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0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2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0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2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0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2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0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2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0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2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0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2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2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0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2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0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2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0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2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0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2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0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2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0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2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0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2">
        <f t="shared" si="72"/>
        <v>146</v>
      </c>
      <c r="P1218" s="10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0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2">
        <f t="shared" ref="O1219:O1282" si="76">ROUND(E1219/D1219*100,0)</f>
        <v>103</v>
      </c>
      <c r="P1219" s="10">
        <f t="shared" ref="P1219:P1282" si="77">ROUND(E1219/L1219,2)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0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2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2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0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2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0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2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0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2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0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2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0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2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0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2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0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2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0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2">
        <f t="shared" si="76"/>
        <v>0</v>
      </c>
      <c r="P1229" s="10" t="e">
        <f t="shared" si="77"/>
        <v>#DIV/0!</v>
      </c>
      <c r="Q1229" s="12" t="s">
        <v>8323</v>
      </c>
      <c r="R1229" t="s">
        <v>8338</v>
      </c>
      <c r="S1229" s="17">
        <f t="shared" si="78"/>
        <v>41827.919166666667</v>
      </c>
      <c r="T1229" s="10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2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2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0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2">
        <f t="shared" si="76"/>
        <v>0</v>
      </c>
      <c r="P1232" s="10" t="e">
        <f t="shared" si="77"/>
        <v>#DIV/0!</v>
      </c>
      <c r="Q1232" s="12" t="s">
        <v>8323</v>
      </c>
      <c r="R1232" t="s">
        <v>8338</v>
      </c>
      <c r="S1232" s="17">
        <f t="shared" si="78"/>
        <v>40568.972569444442</v>
      </c>
      <c r="T1232" s="10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2">
        <f t="shared" si="76"/>
        <v>0</v>
      </c>
      <c r="P1233" s="10" t="e">
        <f t="shared" si="77"/>
        <v>#DIV/0!</v>
      </c>
      <c r="Q1233" s="12" t="s">
        <v>8323</v>
      </c>
      <c r="R1233" t="s">
        <v>8338</v>
      </c>
      <c r="S1233" s="17">
        <f t="shared" si="78"/>
        <v>42193.941759259258</v>
      </c>
      <c r="T1233" s="10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2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0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2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0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2">
        <f t="shared" si="76"/>
        <v>0</v>
      </c>
      <c r="P1236" s="10" t="e">
        <f t="shared" si="77"/>
        <v>#DIV/0!</v>
      </c>
      <c r="Q1236" s="12" t="s">
        <v>8323</v>
      </c>
      <c r="R1236" t="s">
        <v>8338</v>
      </c>
      <c r="S1236" s="17">
        <f t="shared" si="78"/>
        <v>42007.788680555561</v>
      </c>
      <c r="T1236" s="10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2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0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2">
        <f t="shared" si="76"/>
        <v>0</v>
      </c>
      <c r="P1238" s="10" t="e">
        <f t="shared" si="77"/>
        <v>#DIV/0!</v>
      </c>
      <c r="Q1238" s="12" t="s">
        <v>8323</v>
      </c>
      <c r="R1238" t="s">
        <v>8338</v>
      </c>
      <c r="S1238" s="17">
        <f t="shared" si="78"/>
        <v>41110.680138888885</v>
      </c>
      <c r="T1238" s="10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2">
        <f t="shared" si="76"/>
        <v>0</v>
      </c>
      <c r="P1239" s="10" t="e">
        <f t="shared" si="77"/>
        <v>#DIV/0!</v>
      </c>
      <c r="Q1239" s="12" t="s">
        <v>8323</v>
      </c>
      <c r="R1239" t="s">
        <v>8338</v>
      </c>
      <c r="S1239" s="17">
        <f t="shared" si="78"/>
        <v>41125.283159722225</v>
      </c>
      <c r="T1239" s="10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2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2">
        <f t="shared" si="76"/>
        <v>0</v>
      </c>
      <c r="P1241" s="10" t="e">
        <f t="shared" si="77"/>
        <v>#DIV/0!</v>
      </c>
      <c r="Q1241" s="12" t="s">
        <v>8323</v>
      </c>
      <c r="R1241" t="s">
        <v>8338</v>
      </c>
      <c r="S1241" s="17">
        <f t="shared" si="78"/>
        <v>40883.962581018517</v>
      </c>
      <c r="T1241" s="10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2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0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2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0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2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0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2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0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2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0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2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0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2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0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2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0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2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2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0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2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0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2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0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2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0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2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0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2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0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2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0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2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0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2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0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2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2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0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2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0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2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0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2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0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2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0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2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0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2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0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2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0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2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0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2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2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0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2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0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2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0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2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0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2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0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2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0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2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0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2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0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2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0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2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2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0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2">
        <f t="shared" si="76"/>
        <v>111</v>
      </c>
      <c r="P1282" s="10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0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2">
        <f t="shared" ref="O1283:O1346" si="80">ROUND(E1283/D1283*100,0)</f>
        <v>111</v>
      </c>
      <c r="P1283" s="10">
        <f t="shared" ref="P1283:P1346" si="81">ROUND(E1283/L1283,2)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0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2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0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2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0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2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0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2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0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2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0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2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0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2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2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0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2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0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2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0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2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0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2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0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2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0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2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0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2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0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2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0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2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2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0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2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0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2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0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2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0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2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0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2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0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2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0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2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0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2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0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2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2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0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2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0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2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0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2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0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2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0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2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0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2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0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2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0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2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0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2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2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0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2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0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2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0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2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0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2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0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2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0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2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0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2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0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2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0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2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2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0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2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0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2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0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2">
        <f t="shared" si="80"/>
        <v>0</v>
      </c>
      <c r="P1334" s="10" t="e">
        <f t="shared" si="81"/>
        <v>#DIV/0!</v>
      </c>
      <c r="Q1334" s="12" t="s">
        <v>8317</v>
      </c>
      <c r="R1334" t="s">
        <v>8319</v>
      </c>
      <c r="S1334" s="17">
        <f t="shared" si="82"/>
        <v>42732.060277777782</v>
      </c>
      <c r="T1334" s="10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2">
        <f t="shared" si="80"/>
        <v>0</v>
      </c>
      <c r="P1335" s="10" t="e">
        <f t="shared" si="81"/>
        <v>#DIV/0!</v>
      </c>
      <c r="Q1335" s="12" t="s">
        <v>8317</v>
      </c>
      <c r="R1335" t="s">
        <v>8319</v>
      </c>
      <c r="S1335" s="17">
        <f t="shared" si="82"/>
        <v>41806.106770833336</v>
      </c>
      <c r="T1335" s="10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2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0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2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0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2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0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2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0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2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2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0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2">
        <f t="shared" si="80"/>
        <v>0</v>
      </c>
      <c r="P1342" s="10" t="e">
        <f t="shared" si="81"/>
        <v>#DIV/0!</v>
      </c>
      <c r="Q1342" s="12" t="s">
        <v>8317</v>
      </c>
      <c r="R1342" t="s">
        <v>8319</v>
      </c>
      <c r="S1342" s="17">
        <f t="shared" si="82"/>
        <v>41836.595520833333</v>
      </c>
      <c r="T1342" s="10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2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0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2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0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2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0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2">
        <f t="shared" si="80"/>
        <v>378</v>
      </c>
      <c r="P1346" s="10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0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2">
        <f t="shared" ref="O1347:O1410" si="84">ROUND(E1347/D1347*100,0)</f>
        <v>125</v>
      </c>
      <c r="P1347" s="10">
        <f t="shared" ref="P1347:P1410" si="85">ROUND(E1347/L1347,2)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0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2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0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2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0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2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2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0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2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0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2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0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2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0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2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0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2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0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2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0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2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0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2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0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2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2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0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2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0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2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0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2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0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2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0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2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0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2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0">
        <f t="shared" si="87"/>
        <v>2015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2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0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2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0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2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2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0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2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0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2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0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2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0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2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0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2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0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2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0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2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0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2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0">
        <f t="shared" si="87"/>
        <v>2017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2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2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0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2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0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2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0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2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0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2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0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2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0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2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0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2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0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2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0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2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2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0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2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0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2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0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2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0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2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0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2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0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2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0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2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0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2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0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2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2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0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2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0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2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0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2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0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2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0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2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0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2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0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2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0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2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0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2">
        <f t="shared" si="84"/>
        <v>7</v>
      </c>
      <c r="P1410" s="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2">
        <f t="shared" ref="O1411:O1474" si="88">ROUND(E1411/D1411*100,0)</f>
        <v>0</v>
      </c>
      <c r="P1411" s="10" t="e">
        <f t="shared" ref="P1411:P1474" si="89">ROUND(E1411/L1411,2)</f>
        <v>#DIV/0!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0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2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0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2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0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2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0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2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0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2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0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2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0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2">
        <f t="shared" si="88"/>
        <v>0</v>
      </c>
      <c r="P1418" s="10" t="e">
        <f t="shared" si="89"/>
        <v>#DIV/0!</v>
      </c>
      <c r="Q1418" s="12" t="s">
        <v>8320</v>
      </c>
      <c r="R1418" t="s">
        <v>8339</v>
      </c>
      <c r="S1418" s="17">
        <f t="shared" si="90"/>
        <v>42299.926145833335</v>
      </c>
      <c r="T1418" s="10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2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0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2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2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0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2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0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2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0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2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0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2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0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2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0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2">
        <f t="shared" si="88"/>
        <v>0</v>
      </c>
      <c r="P1427" s="10" t="e">
        <f t="shared" si="89"/>
        <v>#DIV/0!</v>
      </c>
      <c r="Q1427" s="12" t="s">
        <v>8320</v>
      </c>
      <c r="R1427" t="s">
        <v>8339</v>
      </c>
      <c r="S1427" s="17">
        <f t="shared" si="90"/>
        <v>42093.131469907406</v>
      </c>
      <c r="T1427" s="10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2">
        <f t="shared" si="88"/>
        <v>0</v>
      </c>
      <c r="P1428" s="10" t="e">
        <f t="shared" si="89"/>
        <v>#DIV/0!</v>
      </c>
      <c r="Q1428" s="12" t="s">
        <v>8320</v>
      </c>
      <c r="R1428" t="s">
        <v>8339</v>
      </c>
      <c r="S1428" s="17">
        <f t="shared" si="90"/>
        <v>42180.390277777777</v>
      </c>
      <c r="T1428" s="10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2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0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2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2">
        <f t="shared" si="88"/>
        <v>0</v>
      </c>
      <c r="P1431" s="10" t="e">
        <f t="shared" si="89"/>
        <v>#DIV/0!</v>
      </c>
      <c r="Q1431" s="12" t="s">
        <v>8320</v>
      </c>
      <c r="R1431" t="s">
        <v>8339</v>
      </c>
      <c r="S1431" s="17">
        <f t="shared" si="90"/>
        <v>42074.060671296291</v>
      </c>
      <c r="T1431" s="10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2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0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2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0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2">
        <f t="shared" si="88"/>
        <v>0</v>
      </c>
      <c r="P1434" s="10" t="e">
        <f t="shared" si="89"/>
        <v>#DIV/0!</v>
      </c>
      <c r="Q1434" s="12" t="s">
        <v>8320</v>
      </c>
      <c r="R1434" t="s">
        <v>8339</v>
      </c>
      <c r="S1434" s="17">
        <f t="shared" si="90"/>
        <v>42175.780416666668</v>
      </c>
      <c r="T1434" s="10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2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0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2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0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2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0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2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0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2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0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2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2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0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2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0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2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0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2">
        <f t="shared" si="88"/>
        <v>0</v>
      </c>
      <c r="P1444" s="10" t="e">
        <f t="shared" si="89"/>
        <v>#DIV/0!</v>
      </c>
      <c r="Q1444" s="12" t="s">
        <v>8320</v>
      </c>
      <c r="R1444" t="s">
        <v>8339</v>
      </c>
      <c r="S1444" s="17">
        <f t="shared" si="90"/>
        <v>42485.64534722222</v>
      </c>
      <c r="T1444" s="10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2">
        <f t="shared" si="88"/>
        <v>0</v>
      </c>
      <c r="P1445" s="10" t="e">
        <f t="shared" si="89"/>
        <v>#DIV/0!</v>
      </c>
      <c r="Q1445" s="12" t="s">
        <v>8320</v>
      </c>
      <c r="R1445" t="s">
        <v>8339</v>
      </c>
      <c r="S1445" s="17">
        <f t="shared" si="90"/>
        <v>42707.926030092596</v>
      </c>
      <c r="T1445" s="10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2">
        <f t="shared" si="88"/>
        <v>0</v>
      </c>
      <c r="P1446" s="10" t="e">
        <f t="shared" si="89"/>
        <v>#DIV/0!</v>
      </c>
      <c r="Q1446" s="12" t="s">
        <v>8320</v>
      </c>
      <c r="R1446" t="s">
        <v>8339</v>
      </c>
      <c r="S1446" s="17">
        <f t="shared" si="90"/>
        <v>42199.873402777783</v>
      </c>
      <c r="T1446" s="10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2">
        <f t="shared" si="88"/>
        <v>0</v>
      </c>
      <c r="P1447" s="10" t="e">
        <f t="shared" si="89"/>
        <v>#DIV/0!</v>
      </c>
      <c r="Q1447" s="12" t="s">
        <v>8320</v>
      </c>
      <c r="R1447" t="s">
        <v>8339</v>
      </c>
      <c r="S1447" s="17">
        <f t="shared" si="90"/>
        <v>42139.542303240742</v>
      </c>
      <c r="T1447" s="10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2">
        <f t="shared" si="88"/>
        <v>0</v>
      </c>
      <c r="P1448" s="10" t="e">
        <f t="shared" si="89"/>
        <v>#DIV/0!</v>
      </c>
      <c r="Q1448" s="12" t="s">
        <v>8320</v>
      </c>
      <c r="R1448" t="s">
        <v>8339</v>
      </c>
      <c r="S1448" s="17">
        <f t="shared" si="90"/>
        <v>42461.447662037041</v>
      </c>
      <c r="T1448" s="10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2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0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2">
        <f t="shared" si="88"/>
        <v>0</v>
      </c>
      <c r="P1450" s="10" t="e">
        <f t="shared" si="89"/>
        <v>#DIV/0!</v>
      </c>
      <c r="Q1450" s="12" t="s">
        <v>8320</v>
      </c>
      <c r="R1450" t="s">
        <v>8339</v>
      </c>
      <c r="S1450" s="17">
        <f t="shared" si="90"/>
        <v>42115.936550925922</v>
      </c>
      <c r="T1450" s="1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2">
        <f t="shared" si="88"/>
        <v>0</v>
      </c>
      <c r="P1451" s="10" t="e">
        <f t="shared" si="89"/>
        <v>#DIV/0!</v>
      </c>
      <c r="Q1451" s="12" t="s">
        <v>8320</v>
      </c>
      <c r="R1451" t="s">
        <v>8339</v>
      </c>
      <c r="S1451" s="17">
        <f t="shared" si="90"/>
        <v>42086.811400462961</v>
      </c>
      <c r="T1451" s="10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2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0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2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0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2">
        <f t="shared" si="88"/>
        <v>0</v>
      </c>
      <c r="P1454" s="10" t="e">
        <f t="shared" si="89"/>
        <v>#DIV/0!</v>
      </c>
      <c r="Q1454" s="12" t="s">
        <v>8320</v>
      </c>
      <c r="R1454" t="s">
        <v>8339</v>
      </c>
      <c r="S1454" s="17">
        <f t="shared" si="90"/>
        <v>41818.703275462962</v>
      </c>
      <c r="T1454" s="10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2">
        <f t="shared" si="88"/>
        <v>0</v>
      </c>
      <c r="P1455" s="10" t="e">
        <f t="shared" si="89"/>
        <v>#DIV/0!</v>
      </c>
      <c r="Q1455" s="12" t="s">
        <v>8320</v>
      </c>
      <c r="R1455" t="s">
        <v>8339</v>
      </c>
      <c r="S1455" s="17">
        <f t="shared" si="90"/>
        <v>42795.696145833332</v>
      </c>
      <c r="T1455" s="10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2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0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2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0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2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0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2">
        <f t="shared" si="88"/>
        <v>0</v>
      </c>
      <c r="P1459" s="10" t="e">
        <f t="shared" si="89"/>
        <v>#DIV/0!</v>
      </c>
      <c r="Q1459" s="12" t="s">
        <v>8320</v>
      </c>
      <c r="R1459" t="s">
        <v>8339</v>
      </c>
      <c r="S1459" s="17">
        <f t="shared" si="90"/>
        <v>42289.89634259259</v>
      </c>
      <c r="T1459" s="10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2">
        <f t="shared" si="88"/>
        <v>0</v>
      </c>
      <c r="P1460" s="10" t="e">
        <f t="shared" si="89"/>
        <v>#DIV/0!</v>
      </c>
      <c r="Q1460" s="12" t="s">
        <v>8320</v>
      </c>
      <c r="R1460" t="s">
        <v>8339</v>
      </c>
      <c r="S1460" s="17">
        <f t="shared" si="90"/>
        <v>41831.705555555556</v>
      </c>
      <c r="T1460" s="1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2">
        <f t="shared" si="88"/>
        <v>0</v>
      </c>
      <c r="P1461" s="10" t="e">
        <f t="shared" si="89"/>
        <v>#DIV/0!</v>
      </c>
      <c r="Q1461" s="12" t="s">
        <v>8320</v>
      </c>
      <c r="R1461" t="s">
        <v>8339</v>
      </c>
      <c r="S1461" s="17">
        <f t="shared" si="90"/>
        <v>42312.204814814817</v>
      </c>
      <c r="T1461" s="10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2">
        <f t="shared" si="88"/>
        <v>0</v>
      </c>
      <c r="P1462" s="10" t="e">
        <f t="shared" si="89"/>
        <v>#DIV/0!</v>
      </c>
      <c r="Q1462" s="12" t="s">
        <v>8320</v>
      </c>
      <c r="R1462" t="s">
        <v>8339</v>
      </c>
      <c r="S1462" s="17">
        <f t="shared" si="90"/>
        <v>41915.896967592591</v>
      </c>
      <c r="T1462" s="10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2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0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2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0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2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0">
        <f t="shared" si="91"/>
        <v>2013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2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0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2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0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2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0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2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0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2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2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0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2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0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2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0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2">
        <f t="shared" si="88"/>
        <v>139</v>
      </c>
      <c r="P1474" s="10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0">
        <f t="shared" si="91"/>
        <v>2013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2">
        <f t="shared" ref="O1475:O1538" si="92">ROUND(E1475/D1475*100,0)</f>
        <v>121</v>
      </c>
      <c r="P1475" s="10">
        <f t="shared" ref="P1475:P1538" si="93">ROUND(E1475/L1475,2)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0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2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0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2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0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2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0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2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0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2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2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0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2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0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2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0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2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0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2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0">
        <f t="shared" si="95"/>
        <v>2016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2">
        <f t="shared" si="92"/>
        <v>0</v>
      </c>
      <c r="P1486" s="10" t="e">
        <f t="shared" si="93"/>
        <v>#DIV/0!</v>
      </c>
      <c r="Q1486" s="12" t="s">
        <v>8320</v>
      </c>
      <c r="R1486" t="s">
        <v>8322</v>
      </c>
      <c r="S1486" s="17">
        <f t="shared" si="94"/>
        <v>41053.200960648144</v>
      </c>
      <c r="T1486" s="10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2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0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2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0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2">
        <f t="shared" si="92"/>
        <v>0</v>
      </c>
      <c r="P1489" s="10" t="e">
        <f t="shared" si="93"/>
        <v>#DIV/0!</v>
      </c>
      <c r="Q1489" s="12" t="s">
        <v>8320</v>
      </c>
      <c r="R1489" t="s">
        <v>8322</v>
      </c>
      <c r="S1489" s="17">
        <f t="shared" si="94"/>
        <v>42554.917488425926</v>
      </c>
      <c r="T1489" s="10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2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2">
        <f t="shared" si="92"/>
        <v>0</v>
      </c>
      <c r="P1491" s="10" t="e">
        <f t="shared" si="93"/>
        <v>#DIV/0!</v>
      </c>
      <c r="Q1491" s="12" t="s">
        <v>8320</v>
      </c>
      <c r="R1491" t="s">
        <v>8322</v>
      </c>
      <c r="S1491" s="17">
        <f t="shared" si="94"/>
        <v>41198.611712962964</v>
      </c>
      <c r="T1491" s="10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2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0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2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0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2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0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2">
        <f t="shared" si="92"/>
        <v>0</v>
      </c>
      <c r="P1495" s="10" t="e">
        <f t="shared" si="93"/>
        <v>#DIV/0!</v>
      </c>
      <c r="Q1495" s="12" t="s">
        <v>8320</v>
      </c>
      <c r="R1495" t="s">
        <v>8322</v>
      </c>
      <c r="S1495" s="17">
        <f t="shared" si="94"/>
        <v>41411.866608796299</v>
      </c>
      <c r="T1495" s="10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2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0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2">
        <f t="shared" si="92"/>
        <v>0</v>
      </c>
      <c r="P1497" s="10" t="e">
        <f t="shared" si="93"/>
        <v>#DIV/0!</v>
      </c>
      <c r="Q1497" s="12" t="s">
        <v>8320</v>
      </c>
      <c r="R1497" t="s">
        <v>8322</v>
      </c>
      <c r="S1497" s="17">
        <f t="shared" si="94"/>
        <v>40752.789710648147</v>
      </c>
      <c r="T1497" s="10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2">
        <f t="shared" si="92"/>
        <v>0</v>
      </c>
      <c r="P1498" s="10" t="e">
        <f t="shared" si="93"/>
        <v>#DIV/0!</v>
      </c>
      <c r="Q1498" s="12" t="s">
        <v>8320</v>
      </c>
      <c r="R1498" t="s">
        <v>8322</v>
      </c>
      <c r="S1498" s="17">
        <f t="shared" si="94"/>
        <v>41838.475219907406</v>
      </c>
      <c r="T1498" s="10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2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0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2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2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0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2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0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2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0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2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0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2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0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2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0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2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0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2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0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2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0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2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2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0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2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0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2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0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2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0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2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0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2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0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2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0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2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0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2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0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2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2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0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2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0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2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0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2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0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2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0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2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0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2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0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2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0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2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0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2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2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0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2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0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2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0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2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0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2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0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2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0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2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0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2">
        <f t="shared" si="92"/>
        <v>250</v>
      </c>
      <c r="P1538" s="10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0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2">
        <f t="shared" ref="O1539:O1602" si="96">ROUND(E1539/D1539*100,0)</f>
        <v>180</v>
      </c>
      <c r="P1539" s="10">
        <f t="shared" ref="P1539:P1602" si="97">ROUND(E1539/L1539,2)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0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2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2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0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2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0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2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0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2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0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2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0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2">
        <f t="shared" si="96"/>
        <v>0</v>
      </c>
      <c r="P1546" s="10" t="e">
        <f t="shared" si="97"/>
        <v>#DIV/0!</v>
      </c>
      <c r="Q1546" s="12" t="s">
        <v>8336</v>
      </c>
      <c r="R1546" t="s">
        <v>8341</v>
      </c>
      <c r="S1546" s="17">
        <f t="shared" si="98"/>
        <v>42053.051203703704</v>
      </c>
      <c r="T1546" s="10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2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0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2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0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2">
        <f t="shared" si="96"/>
        <v>0</v>
      </c>
      <c r="P1549" s="10" t="e">
        <f t="shared" si="97"/>
        <v>#DIV/0!</v>
      </c>
      <c r="Q1549" s="12" t="s">
        <v>8336</v>
      </c>
      <c r="R1549" t="s">
        <v>8341</v>
      </c>
      <c r="S1549" s="17">
        <f t="shared" si="98"/>
        <v>42782.426875000005</v>
      </c>
      <c r="T1549" s="10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2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2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0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2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0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2">
        <f t="shared" si="96"/>
        <v>0</v>
      </c>
      <c r="P1553" s="10" t="e">
        <f t="shared" si="97"/>
        <v>#DIV/0!</v>
      </c>
      <c r="Q1553" s="12" t="s">
        <v>8336</v>
      </c>
      <c r="R1553" t="s">
        <v>8341</v>
      </c>
      <c r="S1553" s="17">
        <f t="shared" si="98"/>
        <v>42121.824525462958</v>
      </c>
      <c r="T1553" s="10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2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0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2">
        <f t="shared" si="96"/>
        <v>0</v>
      </c>
      <c r="P1555" s="10" t="e">
        <f t="shared" si="97"/>
        <v>#DIV/0!</v>
      </c>
      <c r="Q1555" s="12" t="s">
        <v>8336</v>
      </c>
      <c r="R1555" t="s">
        <v>8341</v>
      </c>
      <c r="S1555" s="17">
        <f t="shared" si="98"/>
        <v>42219.282951388886</v>
      </c>
      <c r="T1555" s="10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2">
        <f t="shared" si="96"/>
        <v>0</v>
      </c>
      <c r="P1556" s="10" t="e">
        <f t="shared" si="97"/>
        <v>#DIV/0!</v>
      </c>
      <c r="Q1556" s="12" t="s">
        <v>8336</v>
      </c>
      <c r="R1556" t="s">
        <v>8341</v>
      </c>
      <c r="S1556" s="17">
        <f t="shared" si="98"/>
        <v>42188.252199074079</v>
      </c>
      <c r="T1556" s="10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2">
        <f t="shared" si="96"/>
        <v>0</v>
      </c>
      <c r="P1557" s="10" t="e">
        <f t="shared" si="97"/>
        <v>#DIV/0!</v>
      </c>
      <c r="Q1557" s="12" t="s">
        <v>8336</v>
      </c>
      <c r="R1557" t="s">
        <v>8341</v>
      </c>
      <c r="S1557" s="17">
        <f t="shared" si="98"/>
        <v>42241.613796296297</v>
      </c>
      <c r="T1557" s="10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2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0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2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0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2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2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0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2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0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2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0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2">
        <f t="shared" si="96"/>
        <v>0</v>
      </c>
      <c r="P1564" s="10" t="e">
        <f t="shared" si="97"/>
        <v>#DIV/0!</v>
      </c>
      <c r="Q1564" s="12" t="s">
        <v>8320</v>
      </c>
      <c r="R1564" t="s">
        <v>8342</v>
      </c>
      <c r="S1564" s="17">
        <f t="shared" si="98"/>
        <v>40079.566157407404</v>
      </c>
      <c r="T1564" s="10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2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0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2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0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2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0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2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0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2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0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2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0">
        <f t="shared" si="99"/>
        <v>2014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2">
        <f t="shared" si="96"/>
        <v>0</v>
      </c>
      <c r="P1571" s="10" t="e">
        <f t="shared" si="97"/>
        <v>#DIV/0!</v>
      </c>
      <c r="Q1571" s="12" t="s">
        <v>8320</v>
      </c>
      <c r="R1571" t="s">
        <v>8342</v>
      </c>
      <c r="S1571" s="17">
        <f t="shared" si="98"/>
        <v>41389.679560185185</v>
      </c>
      <c r="T1571" s="10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2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0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2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0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2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0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2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0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2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0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2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0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2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0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2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0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2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2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0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2">
        <f t="shared" si="96"/>
        <v>0</v>
      </c>
      <c r="P1582" s="10" t="e">
        <f t="shared" si="97"/>
        <v>#DIV/0!</v>
      </c>
      <c r="Q1582" s="12" t="s">
        <v>8320</v>
      </c>
      <c r="R1582" t="s">
        <v>8342</v>
      </c>
      <c r="S1582" s="17">
        <f t="shared" si="98"/>
        <v>40990.050069444449</v>
      </c>
      <c r="T1582" s="10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2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0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2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0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2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0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2">
        <f t="shared" si="96"/>
        <v>0</v>
      </c>
      <c r="P1586" s="10" t="e">
        <f t="shared" si="97"/>
        <v>#DIV/0!</v>
      </c>
      <c r="Q1586" s="12" t="s">
        <v>8336</v>
      </c>
      <c r="R1586" t="s">
        <v>8343</v>
      </c>
      <c r="S1586" s="17">
        <f t="shared" si="98"/>
        <v>41779.649317129632</v>
      </c>
      <c r="T1586" s="10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2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0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2">
        <f t="shared" si="96"/>
        <v>0</v>
      </c>
      <c r="P1588" s="10" t="e">
        <f t="shared" si="97"/>
        <v>#DIV/0!</v>
      </c>
      <c r="Q1588" s="12" t="s">
        <v>8336</v>
      </c>
      <c r="R1588" t="s">
        <v>8343</v>
      </c>
      <c r="S1588" s="17">
        <f t="shared" si="98"/>
        <v>42069.104421296302</v>
      </c>
      <c r="T1588" s="10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2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0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2">
        <f t="shared" si="96"/>
        <v>0</v>
      </c>
      <c r="P1590" s="10" t="e">
        <f t="shared" si="97"/>
        <v>#DIV/0!</v>
      </c>
      <c r="Q1590" s="12" t="s">
        <v>8336</v>
      </c>
      <c r="R1590" t="s">
        <v>8343</v>
      </c>
      <c r="S1590" s="17">
        <f t="shared" si="98"/>
        <v>42005.24998842593</v>
      </c>
      <c r="T1590" s="1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2">
        <f t="shared" si="96"/>
        <v>0</v>
      </c>
      <c r="P1591" s="10" t="e">
        <f t="shared" si="97"/>
        <v>#DIV/0!</v>
      </c>
      <c r="Q1591" s="12" t="s">
        <v>8336</v>
      </c>
      <c r="R1591" t="s">
        <v>8343</v>
      </c>
      <c r="S1591" s="17">
        <f t="shared" si="98"/>
        <v>42256.984791666662</v>
      </c>
      <c r="T1591" s="10">
        <f t="shared" si="99"/>
        <v>2015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2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0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2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0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2">
        <f t="shared" si="96"/>
        <v>0</v>
      </c>
      <c r="P1594" s="10" t="e">
        <f t="shared" si="97"/>
        <v>#DIV/0!</v>
      </c>
      <c r="Q1594" s="12" t="s">
        <v>8336</v>
      </c>
      <c r="R1594" t="s">
        <v>8343</v>
      </c>
      <c r="S1594" s="17">
        <f t="shared" si="98"/>
        <v>42046.072743055556</v>
      </c>
      <c r="T1594" s="10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2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0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2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0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2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0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2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0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2">
        <f t="shared" si="96"/>
        <v>0</v>
      </c>
      <c r="P1599" s="10" t="e">
        <f t="shared" si="97"/>
        <v>#DIV/0!</v>
      </c>
      <c r="Q1599" s="12" t="s">
        <v>8336</v>
      </c>
      <c r="R1599" t="s">
        <v>8343</v>
      </c>
      <c r="S1599" s="17">
        <f t="shared" si="98"/>
        <v>42603.354131944448</v>
      </c>
      <c r="T1599" s="10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2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2">
        <f t="shared" si="96"/>
        <v>0</v>
      </c>
      <c r="P1601" s="10" t="e">
        <f t="shared" si="97"/>
        <v>#DIV/0!</v>
      </c>
      <c r="Q1601" s="12" t="s">
        <v>8336</v>
      </c>
      <c r="R1601" t="s">
        <v>8343</v>
      </c>
      <c r="S1601" s="17">
        <f t="shared" si="98"/>
        <v>42438.53907407407</v>
      </c>
      <c r="T1601" s="10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2">
        <f t="shared" si="96"/>
        <v>7</v>
      </c>
      <c r="P1602" s="10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0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2">
        <f t="shared" ref="O1603:O1666" si="100">ROUND(E1603/D1603*100,0)</f>
        <v>108</v>
      </c>
      <c r="P1603" s="10">
        <f t="shared" ref="P1603:P1666" si="101">ROUND(E1603/L1603,2)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0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2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0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2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0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2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0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2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0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2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0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2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0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2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2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0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2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0">
        <f t="shared" si="103"/>
        <v>2012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2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0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2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0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2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0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2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0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2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0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2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0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2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0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2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2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0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2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0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2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0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2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0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2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0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2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0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2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0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2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0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2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0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2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2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0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2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0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2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0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2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0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2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0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2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0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2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0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2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0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2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0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2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2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0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2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0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2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0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2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0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2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0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2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0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2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0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2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0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2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0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2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2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0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2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0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2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0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2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0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2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0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2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0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2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0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2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0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2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0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2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2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0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2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0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2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0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2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0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2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0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2">
        <f t="shared" si="100"/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0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2">
        <f t="shared" ref="O1667:O1730" si="104">ROUND(E1667/D1667*100,0)</f>
        <v>119</v>
      </c>
      <c r="P1667" s="10">
        <f t="shared" ref="P1667:P1730" si="105">ROUND(E1667/L1667,2)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0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2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0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2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0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2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2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0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2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0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2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0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2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0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2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0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2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0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2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0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2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0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2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0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2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2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0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2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0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2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0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2">
        <f t="shared" si="104"/>
        <v>0</v>
      </c>
      <c r="P1684" s="10" t="e">
        <f t="shared" si="105"/>
        <v>#DIV/0!</v>
      </c>
      <c r="Q1684" s="12" t="s">
        <v>8323</v>
      </c>
      <c r="R1684" t="s">
        <v>8345</v>
      </c>
      <c r="S1684" s="17">
        <f t="shared" si="106"/>
        <v>42779.21365740741</v>
      </c>
      <c r="T1684" s="10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2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0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2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0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2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0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2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0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2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0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2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2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0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2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0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2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0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2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0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2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0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2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0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2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0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2">
        <f t="shared" si="104"/>
        <v>0</v>
      </c>
      <c r="P1698" s="10" t="e">
        <f t="shared" si="105"/>
        <v>#DIV/0!</v>
      </c>
      <c r="Q1698" s="12" t="s">
        <v>8323</v>
      </c>
      <c r="R1698" t="s">
        <v>8345</v>
      </c>
      <c r="S1698" s="17">
        <f t="shared" si="106"/>
        <v>42796.069571759261</v>
      </c>
      <c r="T1698" s="10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2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0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2">
        <f t="shared" si="104"/>
        <v>0</v>
      </c>
      <c r="P1700" s="10" t="e">
        <f t="shared" si="105"/>
        <v>#DIV/0!</v>
      </c>
      <c r="Q1700" s="12" t="s">
        <v>8323</v>
      </c>
      <c r="R1700" t="s">
        <v>8345</v>
      </c>
      <c r="S1700" s="17">
        <f t="shared" si="106"/>
        <v>42796.207870370374</v>
      </c>
      <c r="T1700" s="1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2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0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2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0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2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0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2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0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2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0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2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0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2">
        <f t="shared" si="104"/>
        <v>0</v>
      </c>
      <c r="P1707" s="10" t="e">
        <f t="shared" si="105"/>
        <v>#DIV/0!</v>
      </c>
      <c r="Q1707" s="12" t="s">
        <v>8323</v>
      </c>
      <c r="R1707" t="s">
        <v>8345</v>
      </c>
      <c r="S1707" s="17">
        <f t="shared" si="106"/>
        <v>42245.016736111109</v>
      </c>
      <c r="T1707" s="10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2">
        <f t="shared" si="104"/>
        <v>0</v>
      </c>
      <c r="P1708" s="10" t="e">
        <f t="shared" si="105"/>
        <v>#DIV/0!</v>
      </c>
      <c r="Q1708" s="12" t="s">
        <v>8323</v>
      </c>
      <c r="R1708" t="s">
        <v>8345</v>
      </c>
      <c r="S1708" s="17">
        <f t="shared" si="106"/>
        <v>42179.306388888886</v>
      </c>
      <c r="T1708" s="10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2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0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2">
        <f t="shared" si="104"/>
        <v>0</v>
      </c>
      <c r="P1710" s="10" t="e">
        <f t="shared" si="105"/>
        <v>#DIV/0!</v>
      </c>
      <c r="Q1710" s="12" t="s">
        <v>8323</v>
      </c>
      <c r="R1710" t="s">
        <v>8345</v>
      </c>
      <c r="S1710" s="17">
        <f t="shared" si="106"/>
        <v>42451.866967592592</v>
      </c>
      <c r="T1710" s="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2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0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2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0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2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0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2">
        <f t="shared" si="104"/>
        <v>0</v>
      </c>
      <c r="P1714" s="10" t="e">
        <f t="shared" si="105"/>
        <v>#DIV/0!</v>
      </c>
      <c r="Q1714" s="12" t="s">
        <v>8323</v>
      </c>
      <c r="R1714" t="s">
        <v>8345</v>
      </c>
      <c r="S1714" s="17">
        <f t="shared" si="106"/>
        <v>42125.913807870369</v>
      </c>
      <c r="T1714" s="10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2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0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2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0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2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0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2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0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2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0">
        <f t="shared" si="107"/>
        <v>2016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2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2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0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2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0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2">
        <f t="shared" si="104"/>
        <v>0</v>
      </c>
      <c r="P1723" s="10" t="e">
        <f t="shared" si="105"/>
        <v>#DIV/0!</v>
      </c>
      <c r="Q1723" s="12" t="s">
        <v>8323</v>
      </c>
      <c r="R1723" t="s">
        <v>8345</v>
      </c>
      <c r="S1723" s="17">
        <f t="shared" si="106"/>
        <v>42319.461377314816</v>
      </c>
      <c r="T1723" s="10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2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0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2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0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2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0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2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0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2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0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2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0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2">
        <f t="shared" si="104"/>
        <v>68</v>
      </c>
      <c r="P1730" s="1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2">
        <f t="shared" ref="O1731:O1794" si="108">ROUND(E1731/D1731*100,0)</f>
        <v>0</v>
      </c>
      <c r="P1731" s="10" t="e">
        <f t="shared" ref="P1731:P1794" si="109">ROUND(E1731/L1731,2)</f>
        <v>#DIV/0!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0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2">
        <f t="shared" si="108"/>
        <v>0</v>
      </c>
      <c r="P1732" s="10" t="e">
        <f t="shared" si="109"/>
        <v>#DIV/0!</v>
      </c>
      <c r="Q1732" s="12" t="s">
        <v>8323</v>
      </c>
      <c r="R1732" t="s">
        <v>8345</v>
      </c>
      <c r="S1732" s="17">
        <f t="shared" si="110"/>
        <v>42272.087766203709</v>
      </c>
      <c r="T1732" s="10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2">
        <f t="shared" si="108"/>
        <v>0</v>
      </c>
      <c r="P1733" s="10" t="e">
        <f t="shared" si="109"/>
        <v>#DIV/0!</v>
      </c>
      <c r="Q1733" s="12" t="s">
        <v>8323</v>
      </c>
      <c r="R1733" t="s">
        <v>8345</v>
      </c>
      <c r="S1733" s="17">
        <f t="shared" si="110"/>
        <v>42152.906851851847</v>
      </c>
      <c r="T1733" s="10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2">
        <f t="shared" si="108"/>
        <v>0</v>
      </c>
      <c r="P1734" s="10" t="e">
        <f t="shared" si="109"/>
        <v>#DIV/0!</v>
      </c>
      <c r="Q1734" s="12" t="s">
        <v>8323</v>
      </c>
      <c r="R1734" t="s">
        <v>8345</v>
      </c>
      <c r="S1734" s="17">
        <f t="shared" si="110"/>
        <v>42325.683807870373</v>
      </c>
      <c r="T1734" s="10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2">
        <f t="shared" si="108"/>
        <v>0</v>
      </c>
      <c r="P1735" s="10" t="e">
        <f t="shared" si="109"/>
        <v>#DIV/0!</v>
      </c>
      <c r="Q1735" s="12" t="s">
        <v>8323</v>
      </c>
      <c r="R1735" t="s">
        <v>8345</v>
      </c>
      <c r="S1735" s="17">
        <f t="shared" si="110"/>
        <v>42614.675625000003</v>
      </c>
      <c r="T1735" s="10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2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0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2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0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2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0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2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0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2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2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0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2">
        <f t="shared" si="108"/>
        <v>0</v>
      </c>
      <c r="P1742" s="10" t="e">
        <f t="shared" si="109"/>
        <v>#DIV/0!</v>
      </c>
      <c r="Q1742" s="12" t="s">
        <v>8323</v>
      </c>
      <c r="R1742" t="s">
        <v>8345</v>
      </c>
      <c r="S1742" s="17">
        <f t="shared" si="110"/>
        <v>42171.817384259266</v>
      </c>
      <c r="T1742" s="10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2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0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2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0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2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0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2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0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2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0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2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0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2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0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2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2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0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2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0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2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0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2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0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2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0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2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0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2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0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2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0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2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0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2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2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0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2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0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2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0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2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0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2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0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2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0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2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0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2">
        <f t="shared" si="108"/>
        <v>0</v>
      </c>
      <c r="P1768" s="10" t="e">
        <f t="shared" si="109"/>
        <v>#DIV/0!</v>
      </c>
      <c r="Q1768" s="12" t="s">
        <v>8336</v>
      </c>
      <c r="R1768" t="s">
        <v>8337</v>
      </c>
      <c r="S1768" s="17">
        <f t="shared" si="110"/>
        <v>41855.859814814816</v>
      </c>
      <c r="T1768" s="10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2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0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2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2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0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2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0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2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0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2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0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2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0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2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0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2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0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2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0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2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0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2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2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0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2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0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2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0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2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0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2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0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2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0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2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0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2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0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2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0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2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2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0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2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0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2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0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2">
        <f t="shared" si="108"/>
        <v>61</v>
      </c>
      <c r="P1794" s="10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0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2">
        <f t="shared" ref="O1795:O1858" si="112">ROUND(E1795/D1795*100,0)</f>
        <v>1</v>
      </c>
      <c r="P1795" s="10">
        <f t="shared" ref="P1795:P1858" si="113">ROUND(E1795/L1795,2)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0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2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0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2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0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2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0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2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0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2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2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0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2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0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2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0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2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0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2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0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2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0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2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0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2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0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2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0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2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2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0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2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0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2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0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2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0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2">
        <f t="shared" si="112"/>
        <v>0</v>
      </c>
      <c r="P1815" s="10" t="e">
        <f t="shared" si="113"/>
        <v>#DIV/0!</v>
      </c>
      <c r="Q1815" s="12" t="s">
        <v>8336</v>
      </c>
      <c r="R1815" t="s">
        <v>8337</v>
      </c>
      <c r="S1815" s="17">
        <f t="shared" si="114"/>
        <v>41829.889027777775</v>
      </c>
      <c r="T1815" s="10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2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0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2">
        <f t="shared" si="112"/>
        <v>0</v>
      </c>
      <c r="P1817" s="10" t="e">
        <f t="shared" si="113"/>
        <v>#DIV/0!</v>
      </c>
      <c r="Q1817" s="12" t="s">
        <v>8336</v>
      </c>
      <c r="R1817" t="s">
        <v>8337</v>
      </c>
      <c r="S1817" s="17">
        <f t="shared" si="114"/>
        <v>42172.906678240746</v>
      </c>
      <c r="T1817" s="10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2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0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2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0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2">
        <f t="shared" si="112"/>
        <v>0</v>
      </c>
      <c r="P1820" s="10" t="e">
        <f t="shared" si="113"/>
        <v>#DIV/0!</v>
      </c>
      <c r="Q1820" s="12" t="s">
        <v>8336</v>
      </c>
      <c r="R1820" t="s">
        <v>8337</v>
      </c>
      <c r="S1820" s="17">
        <f t="shared" si="114"/>
        <v>42067.234375</v>
      </c>
      <c r="T1820" s="1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2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0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2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0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2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0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2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0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2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0">
        <f t="shared" si="115"/>
        <v>2012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2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0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2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0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2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0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2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0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2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2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0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2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0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2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0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2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0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2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0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2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0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2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0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2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0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2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0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2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2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0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2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0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2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0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2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0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2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0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2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0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2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0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2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0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2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0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2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2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0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2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0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2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0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2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0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2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0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2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0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2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0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2">
        <f t="shared" si="112"/>
        <v>101</v>
      </c>
      <c r="P1858" s="10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0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2">
        <f t="shared" ref="O1859:O1922" si="116">ROUND(E1859/D1859*100,0)</f>
        <v>100</v>
      </c>
      <c r="P1859" s="10">
        <f t="shared" ref="P1859:P1922" si="117">ROUND(E1859/L1859,2)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0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2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2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0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2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0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2">
        <f t="shared" si="116"/>
        <v>0</v>
      </c>
      <c r="P1863" s="10" t="e">
        <f t="shared" si="117"/>
        <v>#DIV/0!</v>
      </c>
      <c r="Q1863" s="12" t="s">
        <v>8331</v>
      </c>
      <c r="R1863" t="s">
        <v>8333</v>
      </c>
      <c r="S1863" s="17">
        <f t="shared" si="118"/>
        <v>42000.300243055557</v>
      </c>
      <c r="T1863" s="10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2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0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2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0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2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0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2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0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2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0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2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0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2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2">
        <f t="shared" si="116"/>
        <v>0</v>
      </c>
      <c r="P1871" s="10" t="e">
        <f t="shared" si="117"/>
        <v>#DIV/0!</v>
      </c>
      <c r="Q1871" s="12" t="s">
        <v>8331</v>
      </c>
      <c r="R1871" t="s">
        <v>8333</v>
      </c>
      <c r="S1871" s="17">
        <f t="shared" si="118"/>
        <v>42709.002881944441</v>
      </c>
      <c r="T1871" s="10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2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0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2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0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2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0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2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0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2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0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2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0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2">
        <f t="shared" si="116"/>
        <v>0</v>
      </c>
      <c r="P1878" s="10" t="e">
        <f t="shared" si="117"/>
        <v>#DIV/0!</v>
      </c>
      <c r="Q1878" s="12" t="s">
        <v>8331</v>
      </c>
      <c r="R1878" t="s">
        <v>8333</v>
      </c>
      <c r="S1878" s="17">
        <f t="shared" si="118"/>
        <v>41776.284780092588</v>
      </c>
      <c r="T1878" s="10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2">
        <f t="shared" si="116"/>
        <v>0</v>
      </c>
      <c r="P1879" s="10" t="e">
        <f t="shared" si="117"/>
        <v>#DIV/0!</v>
      </c>
      <c r="Q1879" s="12" t="s">
        <v>8331</v>
      </c>
      <c r="R1879" t="s">
        <v>8333</v>
      </c>
      <c r="S1879" s="17">
        <f t="shared" si="118"/>
        <v>42035.029224537036</v>
      </c>
      <c r="T1879" s="10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2">
        <f t="shared" si="116"/>
        <v>0</v>
      </c>
      <c r="P1880" s="10" t="e">
        <f t="shared" si="117"/>
        <v>#DIV/0!</v>
      </c>
      <c r="Q1880" s="12" t="s">
        <v>8331</v>
      </c>
      <c r="R1880" t="s">
        <v>8333</v>
      </c>
      <c r="S1880" s="17">
        <f t="shared" si="118"/>
        <v>41773.008738425924</v>
      </c>
      <c r="T1880" s="1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2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0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2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0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2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0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2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0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2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0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2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0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2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0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2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0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2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0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2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2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0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2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0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2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0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2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0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2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0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2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0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2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0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2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0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2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0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2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2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0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2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0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2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0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2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0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2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0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2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0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2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0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2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0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2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0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2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2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0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2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0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2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0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2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0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2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0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2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0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2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0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2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0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2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0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2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2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0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2">
        <f t="shared" si="116"/>
        <v>43</v>
      </c>
      <c r="P1922" s="10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0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2">
        <f t="shared" ref="O1923:O1986" si="120">ROUND(E1923/D1923*100,0)</f>
        <v>137</v>
      </c>
      <c r="P1923" s="10">
        <f t="shared" ref="P1923:P1986" si="121">ROUND(E1923/L1923,2)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0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2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0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2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0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2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0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2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0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2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0">
        <f t="shared" si="123"/>
        <v>2010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2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0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2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2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0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2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0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2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0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2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0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2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0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2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0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2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0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2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0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2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0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2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2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0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2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0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2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0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2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0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2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0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2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0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2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0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2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0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2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0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2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2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0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2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0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2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0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2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0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2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0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2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0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2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0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2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0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2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0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2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2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0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2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0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2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0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2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0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2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0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2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0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2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0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2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0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2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0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2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2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0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2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0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2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0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2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0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2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0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2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0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2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0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2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0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2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0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2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2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0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2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0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2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0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2">
        <f t="shared" si="120"/>
        <v>0</v>
      </c>
      <c r="P1984" s="10" t="e">
        <f t="shared" si="121"/>
        <v>#DIV/0!</v>
      </c>
      <c r="Q1984" s="12" t="s">
        <v>8336</v>
      </c>
      <c r="R1984" t="s">
        <v>8348</v>
      </c>
      <c r="S1984" s="17">
        <f t="shared" si="122"/>
        <v>42678.586655092593</v>
      </c>
      <c r="T1984" s="10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2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0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2">
        <f t="shared" si="120"/>
        <v>21</v>
      </c>
      <c r="P1986" s="10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0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2">
        <f t="shared" ref="O1987:O2050" si="124">ROUND(E1987/D1987*100,0)</f>
        <v>3</v>
      </c>
      <c r="P1987" s="10">
        <f t="shared" ref="P1987:P2050" si="125">ROUND(E1987/L1987,2)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0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2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0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2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0">
        <f t="shared" si="127"/>
        <v>2015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2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2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0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2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0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2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0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2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0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2">
        <f t="shared" si="124"/>
        <v>0</v>
      </c>
      <c r="P1995" s="10" t="e">
        <f t="shared" si="125"/>
        <v>#DIV/0!</v>
      </c>
      <c r="Q1995" s="12" t="s">
        <v>8336</v>
      </c>
      <c r="R1995" t="s">
        <v>8348</v>
      </c>
      <c r="S1995" s="17">
        <f t="shared" si="126"/>
        <v>42329.58839120371</v>
      </c>
      <c r="T1995" s="10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2">
        <f t="shared" si="124"/>
        <v>0</v>
      </c>
      <c r="P1996" s="10" t="e">
        <f t="shared" si="125"/>
        <v>#DIV/0!</v>
      </c>
      <c r="Q1996" s="12" t="s">
        <v>8336</v>
      </c>
      <c r="R1996" t="s">
        <v>8348</v>
      </c>
      <c r="S1996" s="17">
        <f t="shared" si="126"/>
        <v>42651.006273148145</v>
      </c>
      <c r="T1996" s="10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2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0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2">
        <f t="shared" si="124"/>
        <v>0</v>
      </c>
      <c r="P1998" s="10" t="e">
        <f t="shared" si="125"/>
        <v>#DIV/0!</v>
      </c>
      <c r="Q1998" s="12" t="s">
        <v>8336</v>
      </c>
      <c r="R1998" t="s">
        <v>8348</v>
      </c>
      <c r="S1998" s="17">
        <f t="shared" si="126"/>
        <v>41800.819571759261</v>
      </c>
      <c r="T1998" s="10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2">
        <f t="shared" si="124"/>
        <v>0</v>
      </c>
      <c r="P1999" s="10" t="e">
        <f t="shared" si="125"/>
        <v>#DIV/0!</v>
      </c>
      <c r="Q1999" s="12" t="s">
        <v>8336</v>
      </c>
      <c r="R1999" t="s">
        <v>8348</v>
      </c>
      <c r="S1999" s="17">
        <f t="shared" si="126"/>
        <v>41847.930694444447</v>
      </c>
      <c r="T1999" s="10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2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2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0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2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0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2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0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2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0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2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0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2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0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2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0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2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0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2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0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2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2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0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2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0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2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0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2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0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2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0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2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0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2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0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2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0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2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0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2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2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0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2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0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2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0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2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0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2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0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2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0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2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0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2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0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2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0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2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2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0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2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0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2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0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2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0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2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0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2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0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2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0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2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0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2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0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2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2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0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2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0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2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0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2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0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2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0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2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0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2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0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2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0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2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0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2">
        <f t="shared" si="124"/>
        <v>148</v>
      </c>
      <c r="P2050" s="1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0">
        <f t="shared" si="127"/>
        <v>2013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2">
        <f t="shared" ref="O2051:O2114" si="128">ROUND(E2051/D2051*100,0)</f>
        <v>120</v>
      </c>
      <c r="P2051" s="10">
        <f t="shared" ref="P2051:P2114" si="129">ROUND(E2051/L2051,2)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0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2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0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2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0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2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0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2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0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2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0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2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0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2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0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2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0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2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2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0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2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0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2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0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2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0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2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0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2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0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2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0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2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0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2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0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2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2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0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2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0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2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0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2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0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2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0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2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0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2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0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2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0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2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0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2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2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0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2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0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2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0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2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0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2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0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2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0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2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0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2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0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2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0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2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2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0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2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0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2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0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2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0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2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0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2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0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2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0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2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0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2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0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2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0">
        <f t="shared" si="131"/>
        <v>2012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2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0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2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0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2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0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2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0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2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0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2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0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2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0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2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0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2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0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2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2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0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2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0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2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0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2">
        <f t="shared" si="128"/>
        <v>100</v>
      </c>
      <c r="P2114" s="10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0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2">
        <f t="shared" ref="O2115:O2178" si="132">ROUND(E2115/D2115*100,0)</f>
        <v>105</v>
      </c>
      <c r="P2115" s="10">
        <f t="shared" ref="P2115:P2178" si="133">ROUND(E2115/L2115,2)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0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2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0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2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0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2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0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2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0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2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2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0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2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0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2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0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2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0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2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0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2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0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2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0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2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0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2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0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2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2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0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2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0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2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0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2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0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2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0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2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0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2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0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2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0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2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0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2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2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0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2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0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2">
        <f t="shared" si="132"/>
        <v>0</v>
      </c>
      <c r="P2143" s="10" t="e">
        <f t="shared" si="133"/>
        <v>#DIV/0!</v>
      </c>
      <c r="Q2143" s="12" t="s">
        <v>8331</v>
      </c>
      <c r="R2143" t="s">
        <v>8332</v>
      </c>
      <c r="S2143" s="17">
        <f t="shared" si="134"/>
        <v>41927.235636574071</v>
      </c>
      <c r="T2143" s="10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2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0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2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0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2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0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2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0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2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0">
        <f t="shared" si="135"/>
        <v>2016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2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0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2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2">
        <f t="shared" si="132"/>
        <v>0</v>
      </c>
      <c r="P2151" s="10" t="e">
        <f t="shared" si="133"/>
        <v>#DIV/0!</v>
      </c>
      <c r="Q2151" s="12" t="s">
        <v>8331</v>
      </c>
      <c r="R2151" t="s">
        <v>8332</v>
      </c>
      <c r="S2151" s="17">
        <f t="shared" si="134"/>
        <v>40355.024953703702</v>
      </c>
      <c r="T2151" s="10">
        <f t="shared" si="135"/>
        <v>2010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2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0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2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0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2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0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2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0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2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0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2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0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2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0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2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0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2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2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0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2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0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2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0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2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0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2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0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2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0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2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0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2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0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2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0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2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2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0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2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0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2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0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2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0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2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0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2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0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2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0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2">
        <f t="shared" si="132"/>
        <v>126</v>
      </c>
      <c r="P2178" s="10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0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2">
        <f t="shared" ref="O2179:O2242" si="136">ROUND(E2179/D2179*100,0)</f>
        <v>100</v>
      </c>
      <c r="P2179" s="10">
        <f t="shared" ref="P2179:P2242" si="137">ROUND(E2179/L2179,2)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0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2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2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0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2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0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2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0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2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0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2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0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2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0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2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0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2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0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2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0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2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2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0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2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0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2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0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2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0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2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0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2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0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2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0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2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0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2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0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2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2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0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2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0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2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0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2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0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2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0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2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0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2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0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2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0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2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0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2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2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0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2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0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2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0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2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0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2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0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2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0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2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0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2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0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2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0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2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2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0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2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0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2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0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2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0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2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0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2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0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2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0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2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0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2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0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2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2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0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2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0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2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0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2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0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2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0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2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0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2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0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2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0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2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0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2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2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0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2">
        <f t="shared" si="136"/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0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2">
        <f t="shared" ref="O2243:O2306" si="140">ROUND(E2243/D2243*100,0)</f>
        <v>806</v>
      </c>
      <c r="P2243" s="10">
        <f t="shared" ref="P2243:P2306" si="141">ROUND(E2243/L2243,2)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0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2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0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2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0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2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0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2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0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2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0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2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0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2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2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0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2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0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2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0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2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0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2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0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2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0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2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0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2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0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2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0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2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2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0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2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0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2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0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2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0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2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0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2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0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2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0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2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0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2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0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2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2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0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2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0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2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0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2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0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2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0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2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0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2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0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2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0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2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0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2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2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0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2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0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2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0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2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0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2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0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2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0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2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0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2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0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2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0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2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2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0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2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0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2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0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2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0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2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0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2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0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2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0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2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0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2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0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2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2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0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2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0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2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0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2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0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2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0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2">
        <f t="shared" si="140"/>
        <v>101</v>
      </c>
      <c r="P2306" s="10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0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2">
        <f t="shared" ref="O2307:O2370" si="144">ROUND(E2307/D2307*100,0)</f>
        <v>101</v>
      </c>
      <c r="P2307" s="10">
        <f t="shared" ref="P2307:P2370" si="145">ROUND(E2307/L2307,2)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0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2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0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2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0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2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2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0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2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0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2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0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2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0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2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0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2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0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2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0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2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0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2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0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2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2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0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2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0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2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0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2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0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2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0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2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0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2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0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2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0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2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0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2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2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0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2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0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2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0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2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0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2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0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2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0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2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0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2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0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2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0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2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2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0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2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0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2">
        <f t="shared" si="144"/>
        <v>0</v>
      </c>
      <c r="P2343" s="10" t="e">
        <f t="shared" si="145"/>
        <v>#DIV/0!</v>
      </c>
      <c r="Q2343" s="12" t="s">
        <v>8317</v>
      </c>
      <c r="R2343" t="s">
        <v>8318</v>
      </c>
      <c r="S2343" s="17">
        <f t="shared" si="146"/>
        <v>42167.813703703709</v>
      </c>
      <c r="T2343" s="10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2">
        <f t="shared" si="144"/>
        <v>0</v>
      </c>
      <c r="P2344" s="10" t="e">
        <f t="shared" si="145"/>
        <v>#DIV/0!</v>
      </c>
      <c r="Q2344" s="12" t="s">
        <v>8317</v>
      </c>
      <c r="R2344" t="s">
        <v>8318</v>
      </c>
      <c r="S2344" s="17">
        <f t="shared" si="146"/>
        <v>41897.702199074076</v>
      </c>
      <c r="T2344" s="10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2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0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2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0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2">
        <f t="shared" si="144"/>
        <v>0</v>
      </c>
      <c r="P2347" s="10" t="e">
        <f t="shared" si="145"/>
        <v>#DIV/0!</v>
      </c>
      <c r="Q2347" s="12" t="s">
        <v>8317</v>
      </c>
      <c r="R2347" t="s">
        <v>8318</v>
      </c>
      <c r="S2347" s="17">
        <f t="shared" si="146"/>
        <v>42060.001805555556</v>
      </c>
      <c r="T2347" s="10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2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0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2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0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2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2">
        <f t="shared" si="144"/>
        <v>0</v>
      </c>
      <c r="P2351" s="10" t="e">
        <f t="shared" si="145"/>
        <v>#DIV/0!</v>
      </c>
      <c r="Q2351" s="12" t="s">
        <v>8317</v>
      </c>
      <c r="R2351" t="s">
        <v>8318</v>
      </c>
      <c r="S2351" s="17">
        <f t="shared" si="146"/>
        <v>42198.775787037041</v>
      </c>
      <c r="T2351" s="10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2">
        <f t="shared" si="144"/>
        <v>0</v>
      </c>
      <c r="P2352" s="10" t="e">
        <f t="shared" si="145"/>
        <v>#DIV/0!</v>
      </c>
      <c r="Q2352" s="12" t="s">
        <v>8317</v>
      </c>
      <c r="R2352" t="s">
        <v>8318</v>
      </c>
      <c r="S2352" s="17">
        <f t="shared" si="146"/>
        <v>42708.842245370368</v>
      </c>
      <c r="T2352" s="10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2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0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2">
        <f t="shared" si="144"/>
        <v>0</v>
      </c>
      <c r="P2354" s="10" t="e">
        <f t="shared" si="145"/>
        <v>#DIV/0!</v>
      </c>
      <c r="Q2354" s="12" t="s">
        <v>8317</v>
      </c>
      <c r="R2354" t="s">
        <v>8318</v>
      </c>
      <c r="S2354" s="17">
        <f t="shared" si="146"/>
        <v>42101.633703703701</v>
      </c>
      <c r="T2354" s="10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2">
        <f t="shared" si="144"/>
        <v>0</v>
      </c>
      <c r="P2355" s="10" t="e">
        <f t="shared" si="145"/>
        <v>#DIV/0!</v>
      </c>
      <c r="Q2355" s="12" t="s">
        <v>8317</v>
      </c>
      <c r="R2355" t="s">
        <v>8318</v>
      </c>
      <c r="S2355" s="17">
        <f t="shared" si="146"/>
        <v>42103.676180555558</v>
      </c>
      <c r="T2355" s="10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2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0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2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0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2">
        <f t="shared" si="144"/>
        <v>0</v>
      </c>
      <c r="P2358" s="10" t="e">
        <f t="shared" si="145"/>
        <v>#DIV/0!</v>
      </c>
      <c r="Q2358" s="12" t="s">
        <v>8317</v>
      </c>
      <c r="R2358" t="s">
        <v>8318</v>
      </c>
      <c r="S2358" s="17">
        <f t="shared" si="146"/>
        <v>42130.78361111111</v>
      </c>
      <c r="T2358" s="10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2">
        <f t="shared" si="144"/>
        <v>0</v>
      </c>
      <c r="P2359" s="10" t="e">
        <f t="shared" si="145"/>
        <v>#DIV/0!</v>
      </c>
      <c r="Q2359" s="12" t="s">
        <v>8317</v>
      </c>
      <c r="R2359" t="s">
        <v>8318</v>
      </c>
      <c r="S2359" s="17">
        <f t="shared" si="146"/>
        <v>42264.620115740734</v>
      </c>
      <c r="T2359" s="10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2">
        <f t="shared" si="144"/>
        <v>0</v>
      </c>
      <c r="P2360" s="10" t="e">
        <f t="shared" si="145"/>
        <v>#DIV/0!</v>
      </c>
      <c r="Q2360" s="12" t="s">
        <v>8317</v>
      </c>
      <c r="R2360" t="s">
        <v>8318</v>
      </c>
      <c r="S2360" s="17">
        <f t="shared" si="146"/>
        <v>41978.930972222224</v>
      </c>
      <c r="T2360" s="1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2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0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2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0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2">
        <f t="shared" si="144"/>
        <v>0</v>
      </c>
      <c r="P2363" s="10" t="e">
        <f t="shared" si="145"/>
        <v>#DIV/0!</v>
      </c>
      <c r="Q2363" s="12" t="s">
        <v>8317</v>
      </c>
      <c r="R2363" t="s">
        <v>8318</v>
      </c>
      <c r="S2363" s="17">
        <f t="shared" si="146"/>
        <v>42466.858888888892</v>
      </c>
      <c r="T2363" s="10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2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0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2">
        <f t="shared" si="144"/>
        <v>0</v>
      </c>
      <c r="P2365" s="10" t="e">
        <f t="shared" si="145"/>
        <v>#DIV/0!</v>
      </c>
      <c r="Q2365" s="12" t="s">
        <v>8317</v>
      </c>
      <c r="R2365" t="s">
        <v>8318</v>
      </c>
      <c r="S2365" s="17">
        <f t="shared" si="146"/>
        <v>42322.011574074073</v>
      </c>
      <c r="T2365" s="10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2">
        <f t="shared" si="144"/>
        <v>0</v>
      </c>
      <c r="P2366" s="10" t="e">
        <f t="shared" si="145"/>
        <v>#DIV/0!</v>
      </c>
      <c r="Q2366" s="12" t="s">
        <v>8317</v>
      </c>
      <c r="R2366" t="s">
        <v>8318</v>
      </c>
      <c r="S2366" s="17">
        <f t="shared" si="146"/>
        <v>42248.934675925921</v>
      </c>
      <c r="T2366" s="10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2">
        <f t="shared" si="144"/>
        <v>0</v>
      </c>
      <c r="P2367" s="10" t="e">
        <f t="shared" si="145"/>
        <v>#DIV/0!</v>
      </c>
      <c r="Q2367" s="12" t="s">
        <v>8317</v>
      </c>
      <c r="R2367" t="s">
        <v>8318</v>
      </c>
      <c r="S2367" s="17">
        <f t="shared" si="146"/>
        <v>42346.736400462964</v>
      </c>
      <c r="T2367" s="10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2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0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2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0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2">
        <f t="shared" si="144"/>
        <v>0</v>
      </c>
      <c r="P2370" s="1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2">
        <f t="shared" ref="O2371:O2434" si="148">ROUND(E2371/D2371*100,0)</f>
        <v>0</v>
      </c>
      <c r="P2371" s="10" t="e">
        <f t="shared" ref="P2371:P2434" si="149">ROUND(E2371/L2371,2)</f>
        <v>#DIV/0!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0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2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0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2">
        <f t="shared" si="148"/>
        <v>0</v>
      </c>
      <c r="P2373" s="10" t="e">
        <f t="shared" si="149"/>
        <v>#DIV/0!</v>
      </c>
      <c r="Q2373" s="12" t="s">
        <v>8317</v>
      </c>
      <c r="R2373" t="s">
        <v>8318</v>
      </c>
      <c r="S2373" s="17">
        <f t="shared" si="150"/>
        <v>42150.777731481481</v>
      </c>
      <c r="T2373" s="10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2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0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2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0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2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0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2">
        <f t="shared" si="148"/>
        <v>0</v>
      </c>
      <c r="P2377" s="10" t="e">
        <f t="shared" si="149"/>
        <v>#DIV/0!</v>
      </c>
      <c r="Q2377" s="12" t="s">
        <v>8317</v>
      </c>
      <c r="R2377" t="s">
        <v>8318</v>
      </c>
      <c r="S2377" s="17">
        <f t="shared" si="150"/>
        <v>42592.836076388892</v>
      </c>
      <c r="T2377" s="10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2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0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2">
        <f t="shared" si="148"/>
        <v>0</v>
      </c>
      <c r="P2379" s="10" t="e">
        <f t="shared" si="149"/>
        <v>#DIV/0!</v>
      </c>
      <c r="Q2379" s="12" t="s">
        <v>8317</v>
      </c>
      <c r="R2379" t="s">
        <v>8318</v>
      </c>
      <c r="S2379" s="17">
        <f t="shared" si="150"/>
        <v>42669.870173611111</v>
      </c>
      <c r="T2379" s="10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2">
        <f t="shared" si="148"/>
        <v>0</v>
      </c>
      <c r="P2380" s="10" t="e">
        <f t="shared" si="149"/>
        <v>#DIV/0!</v>
      </c>
      <c r="Q2380" s="12" t="s">
        <v>8317</v>
      </c>
      <c r="R2380" t="s">
        <v>8318</v>
      </c>
      <c r="S2380" s="17">
        <f t="shared" si="150"/>
        <v>42213.013078703705</v>
      </c>
      <c r="T2380" s="1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2">
        <f t="shared" si="148"/>
        <v>0</v>
      </c>
      <c r="P2381" s="10" t="e">
        <f t="shared" si="149"/>
        <v>#DIV/0!</v>
      </c>
      <c r="Q2381" s="12" t="s">
        <v>8317</v>
      </c>
      <c r="R2381" t="s">
        <v>8318</v>
      </c>
      <c r="S2381" s="17">
        <f t="shared" si="150"/>
        <v>42237.016388888893</v>
      </c>
      <c r="T2381" s="10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2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0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2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0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2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0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2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0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2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0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2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0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2">
        <f t="shared" si="148"/>
        <v>0</v>
      </c>
      <c r="P2388" s="10" t="e">
        <f t="shared" si="149"/>
        <v>#DIV/0!</v>
      </c>
      <c r="Q2388" s="12" t="s">
        <v>8317</v>
      </c>
      <c r="R2388" t="s">
        <v>8318</v>
      </c>
      <c r="S2388" s="17">
        <f t="shared" si="150"/>
        <v>41954.838240740741</v>
      </c>
      <c r="T2388" s="10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2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0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2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2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0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2">
        <f t="shared" si="148"/>
        <v>0</v>
      </c>
      <c r="P2392" s="10" t="e">
        <f t="shared" si="149"/>
        <v>#DIV/0!</v>
      </c>
      <c r="Q2392" s="12" t="s">
        <v>8317</v>
      </c>
      <c r="R2392" t="s">
        <v>8318</v>
      </c>
      <c r="S2392" s="17">
        <f t="shared" si="150"/>
        <v>41968.262314814812</v>
      </c>
      <c r="T2392" s="10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2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0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2">
        <f t="shared" si="148"/>
        <v>0</v>
      </c>
      <c r="P2394" s="10" t="e">
        <f t="shared" si="149"/>
        <v>#DIV/0!</v>
      </c>
      <c r="Q2394" s="12" t="s">
        <v>8317</v>
      </c>
      <c r="R2394" t="s">
        <v>8318</v>
      </c>
      <c r="S2394" s="17">
        <f t="shared" si="150"/>
        <v>42276.120636574073</v>
      </c>
      <c r="T2394" s="10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2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0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2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0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2">
        <f t="shared" si="148"/>
        <v>0</v>
      </c>
      <c r="P2397" s="10" t="e">
        <f t="shared" si="149"/>
        <v>#DIV/0!</v>
      </c>
      <c r="Q2397" s="12" t="s">
        <v>8317</v>
      </c>
      <c r="R2397" t="s">
        <v>8318</v>
      </c>
      <c r="S2397" s="17">
        <f t="shared" si="150"/>
        <v>42717.121377314819</v>
      </c>
      <c r="T2397" s="10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2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0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2">
        <f t="shared" si="148"/>
        <v>0</v>
      </c>
      <c r="P2399" s="10" t="e">
        <f t="shared" si="149"/>
        <v>#DIV/0!</v>
      </c>
      <c r="Q2399" s="12" t="s">
        <v>8317</v>
      </c>
      <c r="R2399" t="s">
        <v>8318</v>
      </c>
      <c r="S2399" s="17">
        <f t="shared" si="150"/>
        <v>41976.88490740741</v>
      </c>
      <c r="T2399" s="10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2">
        <f t="shared" si="148"/>
        <v>0</v>
      </c>
      <c r="P2400" s="10" t="e">
        <f t="shared" si="149"/>
        <v>#DIV/0!</v>
      </c>
      <c r="Q2400" s="12" t="s">
        <v>8317</v>
      </c>
      <c r="R2400" t="s">
        <v>8318</v>
      </c>
      <c r="S2400" s="17">
        <f t="shared" si="150"/>
        <v>42157.916481481487</v>
      </c>
      <c r="T2400" s="1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2">
        <f t="shared" si="148"/>
        <v>0</v>
      </c>
      <c r="P2401" s="10" t="e">
        <f t="shared" si="149"/>
        <v>#DIV/0!</v>
      </c>
      <c r="Q2401" s="12" t="s">
        <v>8317</v>
      </c>
      <c r="R2401" t="s">
        <v>8318</v>
      </c>
      <c r="S2401" s="17">
        <f t="shared" si="150"/>
        <v>41956.853078703702</v>
      </c>
      <c r="T2401" s="10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2">
        <f t="shared" si="148"/>
        <v>0</v>
      </c>
      <c r="P2402" s="10" t="e">
        <f t="shared" si="149"/>
        <v>#DIV/0!</v>
      </c>
      <c r="Q2402" s="12" t="s">
        <v>8317</v>
      </c>
      <c r="R2402" t="s">
        <v>8318</v>
      </c>
      <c r="S2402" s="17">
        <f t="shared" si="150"/>
        <v>42444.268101851849</v>
      </c>
      <c r="T2402" s="10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2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0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2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0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2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0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2">
        <f t="shared" si="148"/>
        <v>0</v>
      </c>
      <c r="P2406" s="10" t="e">
        <f t="shared" si="149"/>
        <v>#DIV/0!</v>
      </c>
      <c r="Q2406" s="12" t="s">
        <v>8334</v>
      </c>
      <c r="R2406" t="s">
        <v>8335</v>
      </c>
      <c r="S2406" s="17">
        <f t="shared" si="150"/>
        <v>42342.03943287037</v>
      </c>
      <c r="T2406" s="10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2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0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2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0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2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0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2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2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0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2">
        <f t="shared" si="148"/>
        <v>0</v>
      </c>
      <c r="P2412" s="10" t="e">
        <f t="shared" si="149"/>
        <v>#DIV/0!</v>
      </c>
      <c r="Q2412" s="12" t="s">
        <v>8334</v>
      </c>
      <c r="R2412" t="s">
        <v>8335</v>
      </c>
      <c r="S2412" s="17">
        <f t="shared" si="150"/>
        <v>42224.408275462964</v>
      </c>
      <c r="T2412" s="10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2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0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2">
        <f t="shared" si="148"/>
        <v>0</v>
      </c>
      <c r="P2414" s="10" t="e">
        <f t="shared" si="149"/>
        <v>#DIV/0!</v>
      </c>
      <c r="Q2414" s="12" t="s">
        <v>8334</v>
      </c>
      <c r="R2414" t="s">
        <v>8335</v>
      </c>
      <c r="S2414" s="17">
        <f t="shared" si="150"/>
        <v>42655.736956018518</v>
      </c>
      <c r="T2414" s="10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2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0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2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0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2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0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2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0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2">
        <f t="shared" si="148"/>
        <v>0</v>
      </c>
      <c r="P2419" s="10" t="e">
        <f t="shared" si="149"/>
        <v>#DIV/0!</v>
      </c>
      <c r="Q2419" s="12" t="s">
        <v>8334</v>
      </c>
      <c r="R2419" t="s">
        <v>8335</v>
      </c>
      <c r="S2419" s="17">
        <f t="shared" si="150"/>
        <v>41831.884108796294</v>
      </c>
      <c r="T2419" s="10">
        <f t="shared" si="151"/>
        <v>2014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2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2">
        <f t="shared" si="148"/>
        <v>0</v>
      </c>
      <c r="P2421" s="10" t="e">
        <f t="shared" si="149"/>
        <v>#DIV/0!</v>
      </c>
      <c r="Q2421" s="12" t="s">
        <v>8334</v>
      </c>
      <c r="R2421" t="s">
        <v>8335</v>
      </c>
      <c r="S2421" s="17">
        <f t="shared" si="150"/>
        <v>41993.738298611104</v>
      </c>
      <c r="T2421" s="10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2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0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2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0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2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0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2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0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2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0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2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0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2">
        <f t="shared" si="148"/>
        <v>0</v>
      </c>
      <c r="P2428" s="10" t="e">
        <f t="shared" si="149"/>
        <v>#DIV/0!</v>
      </c>
      <c r="Q2428" s="12" t="s">
        <v>8334</v>
      </c>
      <c r="R2428" t="s">
        <v>8335</v>
      </c>
      <c r="S2428" s="17">
        <f t="shared" si="150"/>
        <v>42164.170046296291</v>
      </c>
      <c r="T2428" s="10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2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0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2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2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0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2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0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2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0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2">
        <f t="shared" si="148"/>
        <v>0</v>
      </c>
      <c r="P2434" s="10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0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2">
        <f t="shared" ref="O2435:O2498" si="152">ROUND(E2435/D2435*100,0)</f>
        <v>0</v>
      </c>
      <c r="P2435" s="10" t="e">
        <f t="shared" ref="P2435:P2498" si="153">ROUND(E2435/L2435,2)</f>
        <v>#DIV/0!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0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2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0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2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0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2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0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2">
        <f t="shared" si="152"/>
        <v>0</v>
      </c>
      <c r="P2439" s="10" t="e">
        <f t="shared" si="153"/>
        <v>#DIV/0!</v>
      </c>
      <c r="Q2439" s="12" t="s">
        <v>8334</v>
      </c>
      <c r="R2439" t="s">
        <v>8335</v>
      </c>
      <c r="S2439" s="17">
        <f t="shared" si="154"/>
        <v>42031.965138888889</v>
      </c>
      <c r="T2439" s="10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2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2">
        <f t="shared" si="152"/>
        <v>0</v>
      </c>
      <c r="P2441" s="10" t="e">
        <f t="shared" si="153"/>
        <v>#DIV/0!</v>
      </c>
      <c r="Q2441" s="12" t="s">
        <v>8334</v>
      </c>
      <c r="R2441" t="s">
        <v>8335</v>
      </c>
      <c r="S2441" s="17">
        <f t="shared" si="154"/>
        <v>42265.818622685183</v>
      </c>
      <c r="T2441" s="10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2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0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2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0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2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0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2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0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2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0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2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0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2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0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2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0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2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2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0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2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0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2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0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2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0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2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0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2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0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2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0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2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0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2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0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2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2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0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2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0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2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0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2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0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2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0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2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0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2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0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2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0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2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0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2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2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0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2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0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2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0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2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0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2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0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2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0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2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0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2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0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2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0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2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2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0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2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0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2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0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2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0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2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0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2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0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2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0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2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0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2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0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2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2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0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2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0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2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0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2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0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2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0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2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0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2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0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2">
        <f t="shared" si="152"/>
        <v>100</v>
      </c>
      <c r="P2498" s="10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0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2">
        <f t="shared" ref="O2499:O2562" si="156">ROUND(E2499/D2499*100,0)</f>
        <v>113</v>
      </c>
      <c r="P2499" s="10">
        <f t="shared" ref="P2499:P2562" si="157">ROUND(E2499/L2499,2)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0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2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2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0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2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0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2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0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2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0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2">
        <f t="shared" si="156"/>
        <v>0</v>
      </c>
      <c r="P2505" s="10" t="e">
        <f t="shared" si="157"/>
        <v>#DIV/0!</v>
      </c>
      <c r="Q2505" s="12" t="s">
        <v>8334</v>
      </c>
      <c r="R2505" t="s">
        <v>8351</v>
      </c>
      <c r="S2505" s="17">
        <f t="shared" si="158"/>
        <v>42498.899398148147</v>
      </c>
      <c r="T2505" s="10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2">
        <f t="shared" si="156"/>
        <v>0</v>
      </c>
      <c r="P2506" s="10" t="e">
        <f t="shared" si="157"/>
        <v>#DIV/0!</v>
      </c>
      <c r="Q2506" s="12" t="s">
        <v>8334</v>
      </c>
      <c r="R2506" t="s">
        <v>8351</v>
      </c>
      <c r="S2506" s="17">
        <f t="shared" si="158"/>
        <v>41928.015439814815</v>
      </c>
      <c r="T2506" s="10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2">
        <f t="shared" si="156"/>
        <v>0</v>
      </c>
      <c r="P2507" s="10" t="e">
        <f t="shared" si="157"/>
        <v>#DIV/0!</v>
      </c>
      <c r="Q2507" s="12" t="s">
        <v>8334</v>
      </c>
      <c r="R2507" t="s">
        <v>8351</v>
      </c>
      <c r="S2507" s="17">
        <f t="shared" si="158"/>
        <v>42047.05574074074</v>
      </c>
      <c r="T2507" s="10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2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0">
        <f t="shared" si="159"/>
        <v>2015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2">
        <f t="shared" si="156"/>
        <v>0</v>
      </c>
      <c r="P2509" s="10" t="e">
        <f t="shared" si="157"/>
        <v>#DIV/0!</v>
      </c>
      <c r="Q2509" s="12" t="s">
        <v>8334</v>
      </c>
      <c r="R2509" t="s">
        <v>8351</v>
      </c>
      <c r="S2509" s="17">
        <f t="shared" si="158"/>
        <v>42105.072962962964</v>
      </c>
      <c r="T2509" s="10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2">
        <f t="shared" si="156"/>
        <v>0</v>
      </c>
      <c r="P2510" s="10" t="e">
        <f t="shared" si="157"/>
        <v>#DIV/0!</v>
      </c>
      <c r="Q2510" s="12" t="s">
        <v>8334</v>
      </c>
      <c r="R2510" t="s">
        <v>8351</v>
      </c>
      <c r="S2510" s="17">
        <f t="shared" si="158"/>
        <v>41835.951782407406</v>
      </c>
      <c r="T2510" s="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2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0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2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0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2">
        <f t="shared" si="156"/>
        <v>0</v>
      </c>
      <c r="P2513" s="10" t="e">
        <f t="shared" si="157"/>
        <v>#DIV/0!</v>
      </c>
      <c r="Q2513" s="12" t="s">
        <v>8334</v>
      </c>
      <c r="R2513" t="s">
        <v>8351</v>
      </c>
      <c r="S2513" s="17">
        <f t="shared" si="158"/>
        <v>42371.446909722217</v>
      </c>
      <c r="T2513" s="10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2">
        <f t="shared" si="156"/>
        <v>0</v>
      </c>
      <c r="P2514" s="10" t="e">
        <f t="shared" si="157"/>
        <v>#DIV/0!</v>
      </c>
      <c r="Q2514" s="12" t="s">
        <v>8334</v>
      </c>
      <c r="R2514" t="s">
        <v>8351</v>
      </c>
      <c r="S2514" s="17">
        <f t="shared" si="158"/>
        <v>41971.876863425925</v>
      </c>
      <c r="T2514" s="10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2">
        <f t="shared" si="156"/>
        <v>0</v>
      </c>
      <c r="P2515" s="10" t="e">
        <f t="shared" si="157"/>
        <v>#DIV/0!</v>
      </c>
      <c r="Q2515" s="12" t="s">
        <v>8334</v>
      </c>
      <c r="R2515" t="s">
        <v>8351</v>
      </c>
      <c r="S2515" s="17">
        <f t="shared" si="158"/>
        <v>42732.00681712963</v>
      </c>
      <c r="T2515" s="10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2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0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2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0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2">
        <f t="shared" si="156"/>
        <v>0</v>
      </c>
      <c r="P2518" s="10" t="e">
        <f t="shared" si="157"/>
        <v>#DIV/0!</v>
      </c>
      <c r="Q2518" s="12" t="s">
        <v>8334</v>
      </c>
      <c r="R2518" t="s">
        <v>8351</v>
      </c>
      <c r="S2518" s="17">
        <f t="shared" si="158"/>
        <v>41942.653379629628</v>
      </c>
      <c r="T2518" s="10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2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0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2">
        <f t="shared" si="156"/>
        <v>0</v>
      </c>
      <c r="P2520" s="10" t="e">
        <f t="shared" si="157"/>
        <v>#DIV/0!</v>
      </c>
      <c r="Q2520" s="12" t="s">
        <v>8334</v>
      </c>
      <c r="R2520" t="s">
        <v>8351</v>
      </c>
      <c r="S2520" s="17">
        <f t="shared" si="158"/>
        <v>41926.680879629632</v>
      </c>
      <c r="T2520" s="1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2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0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2">
        <f t="shared" si="156"/>
        <v>0</v>
      </c>
      <c r="P2522" s="10" t="e">
        <f t="shared" si="157"/>
        <v>#DIV/0!</v>
      </c>
      <c r="Q2522" s="12" t="s">
        <v>8334</v>
      </c>
      <c r="R2522" t="s">
        <v>8351</v>
      </c>
      <c r="S2522" s="17">
        <f t="shared" si="158"/>
        <v>42612.600520833337</v>
      </c>
      <c r="T2522" s="10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2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0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2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0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2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0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2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0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2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0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2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0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2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0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2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2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0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2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0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2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0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2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0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2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0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2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0">
        <f t="shared" si="159"/>
        <v>2009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2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0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2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0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2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0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2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2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0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2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0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2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0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2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0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2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0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2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0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2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0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2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0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2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0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2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2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0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2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0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2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0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2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0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2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0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2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0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2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0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2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0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2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0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2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2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0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2">
        <f t="shared" si="156"/>
        <v>100</v>
      </c>
      <c r="P2562" s="10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0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2">
        <f t="shared" ref="O2563:O2626" si="160">ROUND(E2563/D2563*100,0)</f>
        <v>0</v>
      </c>
      <c r="P2563" s="10" t="e">
        <f t="shared" ref="P2563:P2626" si="161">ROUND(E2563/L2563,2)</f>
        <v>#DIV/0!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0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2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0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2">
        <f t="shared" si="160"/>
        <v>0</v>
      </c>
      <c r="P2565" s="10" t="e">
        <f t="shared" si="161"/>
        <v>#DIV/0!</v>
      </c>
      <c r="Q2565" s="12" t="s">
        <v>8334</v>
      </c>
      <c r="R2565" t="s">
        <v>8335</v>
      </c>
      <c r="S2565" s="17">
        <f t="shared" si="162"/>
        <v>42155.139479166668</v>
      </c>
      <c r="T2565" s="10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2">
        <f t="shared" si="160"/>
        <v>0</v>
      </c>
      <c r="P2566" s="10" t="e">
        <f t="shared" si="161"/>
        <v>#DIV/0!</v>
      </c>
      <c r="Q2566" s="12" t="s">
        <v>8334</v>
      </c>
      <c r="R2566" t="s">
        <v>8335</v>
      </c>
      <c r="S2566" s="17">
        <f t="shared" si="162"/>
        <v>41822.040497685186</v>
      </c>
      <c r="T2566" s="10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2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0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2">
        <f t="shared" si="160"/>
        <v>0</v>
      </c>
      <c r="P2568" s="10" t="e">
        <f t="shared" si="161"/>
        <v>#DIV/0!</v>
      </c>
      <c r="Q2568" s="12" t="s">
        <v>8334</v>
      </c>
      <c r="R2568" t="s">
        <v>8335</v>
      </c>
      <c r="S2568" s="17">
        <f t="shared" si="162"/>
        <v>41842.980879629627</v>
      </c>
      <c r="T2568" s="10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2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0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2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2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0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2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0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2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0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2">
        <f t="shared" si="160"/>
        <v>0</v>
      </c>
      <c r="P2574" s="10" t="e">
        <f t="shared" si="161"/>
        <v>#DIV/0!</v>
      </c>
      <c r="Q2574" s="12" t="s">
        <v>8334</v>
      </c>
      <c r="R2574" t="s">
        <v>8335</v>
      </c>
      <c r="S2574" s="17">
        <f t="shared" si="162"/>
        <v>42077.119409722218</v>
      </c>
      <c r="T2574" s="10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2">
        <f t="shared" si="160"/>
        <v>0</v>
      </c>
      <c r="P2575" s="10" t="e">
        <f t="shared" si="161"/>
        <v>#DIV/0!</v>
      </c>
      <c r="Q2575" s="12" t="s">
        <v>8334</v>
      </c>
      <c r="R2575" t="s">
        <v>8335</v>
      </c>
      <c r="S2575" s="17">
        <f t="shared" si="162"/>
        <v>41829.592002314814</v>
      </c>
      <c r="T2575" s="10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2">
        <f t="shared" si="160"/>
        <v>0</v>
      </c>
      <c r="P2576" s="10" t="e">
        <f t="shared" si="161"/>
        <v>#DIV/0!</v>
      </c>
      <c r="Q2576" s="12" t="s">
        <v>8334</v>
      </c>
      <c r="R2576" t="s">
        <v>8335</v>
      </c>
      <c r="S2576" s="17">
        <f t="shared" si="162"/>
        <v>42487.825752314813</v>
      </c>
      <c r="T2576" s="10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2">
        <f t="shared" si="160"/>
        <v>0</v>
      </c>
      <c r="P2577" s="10" t="e">
        <f t="shared" si="161"/>
        <v>#DIV/0!</v>
      </c>
      <c r="Q2577" s="12" t="s">
        <v>8334</v>
      </c>
      <c r="R2577" t="s">
        <v>8335</v>
      </c>
      <c r="S2577" s="17">
        <f t="shared" si="162"/>
        <v>41986.108726851846</v>
      </c>
      <c r="T2577" s="10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2">
        <f t="shared" si="160"/>
        <v>0</v>
      </c>
      <c r="P2578" s="10" t="e">
        <f t="shared" si="161"/>
        <v>#DIV/0!</v>
      </c>
      <c r="Q2578" s="12" t="s">
        <v>8334</v>
      </c>
      <c r="R2578" t="s">
        <v>8335</v>
      </c>
      <c r="S2578" s="17">
        <f t="shared" si="162"/>
        <v>42060.00980324074</v>
      </c>
      <c r="T2578" s="10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2">
        <f t="shared" si="160"/>
        <v>0</v>
      </c>
      <c r="P2579" s="10" t="e">
        <f t="shared" si="161"/>
        <v>#DIV/0!</v>
      </c>
      <c r="Q2579" s="12" t="s">
        <v>8334</v>
      </c>
      <c r="R2579" t="s">
        <v>8335</v>
      </c>
      <c r="S2579" s="17">
        <f t="shared" si="162"/>
        <v>41830.820567129631</v>
      </c>
      <c r="T2579" s="10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2">
        <f t="shared" si="160"/>
        <v>0</v>
      </c>
      <c r="P2580" s="10" t="e">
        <f t="shared" si="161"/>
        <v>#DIV/0!</v>
      </c>
      <c r="Q2580" s="12" t="s">
        <v>8334</v>
      </c>
      <c r="R2580" t="s">
        <v>8335</v>
      </c>
      <c r="S2580" s="17">
        <f t="shared" si="162"/>
        <v>42238.022905092599</v>
      </c>
      <c r="T2580" s="1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2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0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2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0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2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0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2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0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2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0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2">
        <f t="shared" si="160"/>
        <v>0</v>
      </c>
      <c r="P2586" s="10" t="e">
        <f t="shared" si="161"/>
        <v>#DIV/0!</v>
      </c>
      <c r="Q2586" s="12" t="s">
        <v>8334</v>
      </c>
      <c r="R2586" t="s">
        <v>8335</v>
      </c>
      <c r="S2586" s="17">
        <f t="shared" si="162"/>
        <v>42140.173252314817</v>
      </c>
      <c r="T2586" s="10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2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0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2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0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2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0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2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2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0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2">
        <f t="shared" si="160"/>
        <v>0</v>
      </c>
      <c r="P2592" s="10" t="e">
        <f t="shared" si="161"/>
        <v>#DIV/0!</v>
      </c>
      <c r="Q2592" s="12" t="s">
        <v>8334</v>
      </c>
      <c r="R2592" t="s">
        <v>8335</v>
      </c>
      <c r="S2592" s="17">
        <f t="shared" si="162"/>
        <v>42388.589085648149</v>
      </c>
      <c r="T2592" s="10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2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0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2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0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2">
        <f t="shared" si="160"/>
        <v>0</v>
      </c>
      <c r="P2595" s="10" t="e">
        <f t="shared" si="161"/>
        <v>#DIV/0!</v>
      </c>
      <c r="Q2595" s="12" t="s">
        <v>8334</v>
      </c>
      <c r="R2595" t="s">
        <v>8335</v>
      </c>
      <c r="S2595" s="17">
        <f t="shared" si="162"/>
        <v>42089.84520833334</v>
      </c>
      <c r="T2595" s="10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2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0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2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0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2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0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2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0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2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2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0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2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0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2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0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2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0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2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0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2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0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2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0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2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0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2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0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2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2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0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2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0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2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0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2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0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2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0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2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0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2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0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2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0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2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0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2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2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0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2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0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2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0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2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0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2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0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2">
        <f t="shared" si="160"/>
        <v>1379</v>
      </c>
      <c r="P2626" s="10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0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2">
        <f t="shared" ref="O2627:O2690" si="164">ROUND(E2627/D2627*100,0)</f>
        <v>956</v>
      </c>
      <c r="P2627" s="10">
        <f t="shared" ref="P2627:P2690" si="165">ROUND(E2627/L2627,2)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0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2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0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2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0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2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2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0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2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0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2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0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2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0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2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0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2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0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2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0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2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0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2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0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2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2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0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2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0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2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0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2">
        <f t="shared" si="164"/>
        <v>0</v>
      </c>
      <c r="P2644" s="10" t="e">
        <f t="shared" si="165"/>
        <v>#DIV/0!</v>
      </c>
      <c r="Q2644" s="12" t="s">
        <v>8317</v>
      </c>
      <c r="R2644" t="s">
        <v>8353</v>
      </c>
      <c r="S2644" s="17">
        <f t="shared" si="166"/>
        <v>42536.246620370366</v>
      </c>
      <c r="T2644" s="10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2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0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2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0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2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0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2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0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2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0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2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2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0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2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0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2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0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2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0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2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0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2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0">
        <f t="shared" si="167"/>
        <v>2015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2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0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2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0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2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0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2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0">
        <f t="shared" si="167"/>
        <v>2016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2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0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2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0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2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0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2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0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2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0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2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0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2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0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2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0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2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0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2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2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0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2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0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2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0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2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0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2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0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2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0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2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0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2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0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2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0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2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2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0">
        <f t="shared" si="167"/>
        <v>2015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2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0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2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0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2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0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2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0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2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0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2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0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2">
        <f t="shared" si="164"/>
        <v>0</v>
      </c>
      <c r="P2688" s="10" t="e">
        <f t="shared" si="165"/>
        <v>#DIV/0!</v>
      </c>
      <c r="Q2688" s="12" t="s">
        <v>8334</v>
      </c>
      <c r="R2688" t="s">
        <v>8335</v>
      </c>
      <c r="S2688" s="17">
        <f t="shared" si="166"/>
        <v>41892.974803240737</v>
      </c>
      <c r="T2688" s="10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2">
        <f t="shared" si="164"/>
        <v>0</v>
      </c>
      <c r="P2689" s="10" t="e">
        <f t="shared" si="165"/>
        <v>#DIV/0!</v>
      </c>
      <c r="Q2689" s="12" t="s">
        <v>8334</v>
      </c>
      <c r="R2689" t="s">
        <v>8335</v>
      </c>
      <c r="S2689" s="17">
        <f t="shared" si="166"/>
        <v>42154.64025462963</v>
      </c>
      <c r="T2689" s="10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2">
        <f t="shared" si="164"/>
        <v>0</v>
      </c>
      <c r="P2690" s="1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2">
        <f t="shared" ref="O2691:O2754" si="168">ROUND(E2691/D2691*100,0)</f>
        <v>0</v>
      </c>
      <c r="P2691" s="10">
        <f t="shared" ref="P2691:P2754" si="169">ROUND(E2691/L2691,2)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0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2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0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2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0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2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0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2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0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2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0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2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0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2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0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2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0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2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2">
        <f t="shared" si="168"/>
        <v>0</v>
      </c>
      <c r="P2701" s="10" t="e">
        <f t="shared" si="169"/>
        <v>#DIV/0!</v>
      </c>
      <c r="Q2701" s="12" t="s">
        <v>8334</v>
      </c>
      <c r="R2701" t="s">
        <v>8335</v>
      </c>
      <c r="S2701" s="17">
        <f t="shared" si="170"/>
        <v>41829.896562499998</v>
      </c>
      <c r="T2701" s="10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2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0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2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0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2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0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2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0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2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0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2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0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2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0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2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0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2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2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0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2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0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2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0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2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0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2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0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2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0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2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0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2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0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2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0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2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2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0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2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0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2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0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2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0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2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0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2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0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2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0">
        <f t="shared" si="171"/>
        <v>2017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2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0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2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0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2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2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0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2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0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2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0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2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0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2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0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2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0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2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0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2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0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2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0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2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2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0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2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0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2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0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2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0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2">
        <f t="shared" si="168"/>
        <v>0</v>
      </c>
      <c r="P2745" s="10" t="e">
        <f t="shared" si="169"/>
        <v>#DIV/0!</v>
      </c>
      <c r="Q2745" s="12" t="s">
        <v>8320</v>
      </c>
      <c r="R2745" t="s">
        <v>8356</v>
      </c>
      <c r="S2745" s="17">
        <f t="shared" si="170"/>
        <v>42632.328784722224</v>
      </c>
      <c r="T2745" s="10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2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0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2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0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2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0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2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0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2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2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0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2">
        <f t="shared" si="168"/>
        <v>0</v>
      </c>
      <c r="P2752" s="10" t="e">
        <f t="shared" si="169"/>
        <v>#DIV/0!</v>
      </c>
      <c r="Q2752" s="12" t="s">
        <v>8320</v>
      </c>
      <c r="R2752" t="s">
        <v>8356</v>
      </c>
      <c r="S2752" s="17">
        <f t="shared" si="170"/>
        <v>41078.899826388886</v>
      </c>
      <c r="T2752" s="10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2">
        <f t="shared" si="168"/>
        <v>0</v>
      </c>
      <c r="P2753" s="10" t="e">
        <f t="shared" si="169"/>
        <v>#DIV/0!</v>
      </c>
      <c r="Q2753" s="12" t="s">
        <v>8320</v>
      </c>
      <c r="R2753" t="s">
        <v>8356</v>
      </c>
      <c r="S2753" s="17">
        <f t="shared" si="170"/>
        <v>41747.887060185189</v>
      </c>
      <c r="T2753" s="10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2">
        <f t="shared" si="168"/>
        <v>11</v>
      </c>
      <c r="P2754" s="10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0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2">
        <f t="shared" ref="O2755:O2818" si="172">ROUND(E2755/D2755*100,0)</f>
        <v>19</v>
      </c>
      <c r="P2755" s="10">
        <f t="shared" ref="P2755:P2818" si="173">ROUND(E2755/L2755,2)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0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2">
        <f t="shared" si="172"/>
        <v>0</v>
      </c>
      <c r="P2756" s="10" t="e">
        <f t="shared" si="173"/>
        <v>#DIV/0!</v>
      </c>
      <c r="Q2756" s="12" t="s">
        <v>8320</v>
      </c>
      <c r="R2756" t="s">
        <v>8356</v>
      </c>
      <c r="S2756" s="17">
        <f t="shared" si="174"/>
        <v>41863.636006944449</v>
      </c>
      <c r="T2756" s="10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2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0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2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0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2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0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2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2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0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2">
        <f t="shared" si="172"/>
        <v>0</v>
      </c>
      <c r="P2762" s="10" t="e">
        <f t="shared" si="173"/>
        <v>#DIV/0!</v>
      </c>
      <c r="Q2762" s="12" t="s">
        <v>8320</v>
      </c>
      <c r="R2762" t="s">
        <v>8356</v>
      </c>
      <c r="S2762" s="17">
        <f t="shared" si="174"/>
        <v>41415.461319444446</v>
      </c>
      <c r="T2762" s="10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2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0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2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0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2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0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2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0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2">
        <f t="shared" si="172"/>
        <v>0</v>
      </c>
      <c r="P2767" s="10" t="e">
        <f t="shared" si="173"/>
        <v>#DIV/0!</v>
      </c>
      <c r="Q2767" s="12" t="s">
        <v>8320</v>
      </c>
      <c r="R2767" t="s">
        <v>8356</v>
      </c>
      <c r="S2767" s="17">
        <f t="shared" si="174"/>
        <v>41194.579027777778</v>
      </c>
      <c r="T2767" s="10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2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0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2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0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2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2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0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2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0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2">
        <f t="shared" si="172"/>
        <v>0</v>
      </c>
      <c r="P2773" s="10" t="e">
        <f t="shared" si="173"/>
        <v>#DIV/0!</v>
      </c>
      <c r="Q2773" s="12" t="s">
        <v>8320</v>
      </c>
      <c r="R2773" t="s">
        <v>8356</v>
      </c>
      <c r="S2773" s="17">
        <f t="shared" si="174"/>
        <v>41257.531712962962</v>
      </c>
      <c r="T2773" s="10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2">
        <f t="shared" si="172"/>
        <v>0</v>
      </c>
      <c r="P2774" s="10" t="e">
        <f t="shared" si="173"/>
        <v>#DIV/0!</v>
      </c>
      <c r="Q2774" s="12" t="s">
        <v>8320</v>
      </c>
      <c r="R2774" t="s">
        <v>8356</v>
      </c>
      <c r="S2774" s="17">
        <f t="shared" si="174"/>
        <v>41537.869143518517</v>
      </c>
      <c r="T2774" s="10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2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0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2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0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2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0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2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0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2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0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2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2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0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2">
        <f t="shared" si="172"/>
        <v>0</v>
      </c>
      <c r="P2782" s="10" t="e">
        <f t="shared" si="173"/>
        <v>#DIV/0!</v>
      </c>
      <c r="Q2782" s="12" t="s">
        <v>8320</v>
      </c>
      <c r="R2782" t="s">
        <v>8356</v>
      </c>
      <c r="S2782" s="17">
        <f t="shared" si="174"/>
        <v>42774.447777777779</v>
      </c>
      <c r="T2782" s="10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2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0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2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0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2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0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2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0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2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0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2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0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2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0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2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2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0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2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0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2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0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2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0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2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0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2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0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2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0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2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0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2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0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2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2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0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2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0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2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0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2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0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2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0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2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0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2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0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2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0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2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0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2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2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0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2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0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2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0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2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0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2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0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2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0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2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0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2">
        <f t="shared" si="172"/>
        <v>142</v>
      </c>
      <c r="P2818" s="10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0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2">
        <f t="shared" ref="O2819:O2882" si="176">ROUND(E2819/D2819*100,0)</f>
        <v>130</v>
      </c>
      <c r="P2819" s="10">
        <f t="shared" ref="P2819:P2882" si="177">ROUND(E2819/L2819,2)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0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2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2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0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2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0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2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0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2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0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2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0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2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0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2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0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2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0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2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0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2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2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0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2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0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2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0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2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0">
        <f t="shared" si="179"/>
        <v>2014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2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0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2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0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2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0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2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0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2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0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2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2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0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2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0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2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0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2">
        <f t="shared" si="176"/>
        <v>0</v>
      </c>
      <c r="P2844" s="10" t="e">
        <f t="shared" si="177"/>
        <v>#DIV/0!</v>
      </c>
      <c r="Q2844" s="12" t="s">
        <v>8315</v>
      </c>
      <c r="R2844" t="s">
        <v>8316</v>
      </c>
      <c r="S2844" s="17">
        <f t="shared" si="178"/>
        <v>41784.952488425923</v>
      </c>
      <c r="T2844" s="10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2">
        <f t="shared" si="176"/>
        <v>0</v>
      </c>
      <c r="P2845" s="10" t="e">
        <f t="shared" si="177"/>
        <v>#DIV/0!</v>
      </c>
      <c r="Q2845" s="12" t="s">
        <v>8315</v>
      </c>
      <c r="R2845" t="s">
        <v>8316</v>
      </c>
      <c r="S2845" s="17">
        <f t="shared" si="178"/>
        <v>42492.737847222219</v>
      </c>
      <c r="T2845" s="10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2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0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2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0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2">
        <f t="shared" si="176"/>
        <v>0</v>
      </c>
      <c r="P2848" s="10" t="e">
        <f t="shared" si="177"/>
        <v>#DIV/0!</v>
      </c>
      <c r="Q2848" s="12" t="s">
        <v>8315</v>
      </c>
      <c r="R2848" t="s">
        <v>8316</v>
      </c>
      <c r="S2848" s="17">
        <f t="shared" si="178"/>
        <v>42108.692060185189</v>
      </c>
      <c r="T2848" s="10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2">
        <f t="shared" si="176"/>
        <v>0</v>
      </c>
      <c r="P2849" s="10" t="e">
        <f t="shared" si="177"/>
        <v>#DIV/0!</v>
      </c>
      <c r="Q2849" s="12" t="s">
        <v>8315</v>
      </c>
      <c r="R2849" t="s">
        <v>8316</v>
      </c>
      <c r="S2849" s="17">
        <f t="shared" si="178"/>
        <v>42453.806307870371</v>
      </c>
      <c r="T2849" s="10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2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2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0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2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0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2">
        <f t="shared" si="176"/>
        <v>0</v>
      </c>
      <c r="P2853" s="10" t="e">
        <f t="shared" si="177"/>
        <v>#DIV/0!</v>
      </c>
      <c r="Q2853" s="12" t="s">
        <v>8315</v>
      </c>
      <c r="R2853" t="s">
        <v>8316</v>
      </c>
      <c r="S2853" s="17">
        <f t="shared" si="178"/>
        <v>42390.002650462964</v>
      </c>
      <c r="T2853" s="10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2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0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2">
        <f t="shared" si="176"/>
        <v>0</v>
      </c>
      <c r="P2855" s="10" t="e">
        <f t="shared" si="177"/>
        <v>#DIV/0!</v>
      </c>
      <c r="Q2855" s="12" t="s">
        <v>8315</v>
      </c>
      <c r="R2855" t="s">
        <v>8316</v>
      </c>
      <c r="S2855" s="17">
        <f t="shared" si="178"/>
        <v>41836.190937499996</v>
      </c>
      <c r="T2855" s="10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2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0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2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0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2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0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2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0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2">
        <f t="shared" si="176"/>
        <v>0</v>
      </c>
      <c r="P2860" s="10" t="e">
        <f t="shared" si="177"/>
        <v>#DIV/0!</v>
      </c>
      <c r="Q2860" s="12" t="s">
        <v>8315</v>
      </c>
      <c r="R2860" t="s">
        <v>8316</v>
      </c>
      <c r="S2860" s="17">
        <f t="shared" si="178"/>
        <v>41954.545081018514</v>
      </c>
      <c r="T2860" s="1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2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0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2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0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2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0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2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0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2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0">
        <f t="shared" si="179"/>
        <v>2014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2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0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2">
        <f t="shared" si="176"/>
        <v>0</v>
      </c>
      <c r="P2867" s="10" t="e">
        <f t="shared" si="177"/>
        <v>#DIV/0!</v>
      </c>
      <c r="Q2867" s="12" t="s">
        <v>8315</v>
      </c>
      <c r="R2867" t="s">
        <v>8316</v>
      </c>
      <c r="S2867" s="17">
        <f t="shared" si="178"/>
        <v>41950.114108796297</v>
      </c>
      <c r="T2867" s="10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2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0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2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0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2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2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0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2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0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2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0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2">
        <f t="shared" si="176"/>
        <v>0</v>
      </c>
      <c r="P2874" s="10" t="e">
        <f t="shared" si="177"/>
        <v>#DIV/0!</v>
      </c>
      <c r="Q2874" s="12" t="s">
        <v>8315</v>
      </c>
      <c r="R2874" t="s">
        <v>8316</v>
      </c>
      <c r="S2874" s="17">
        <f t="shared" si="178"/>
        <v>42115.11618055556</v>
      </c>
      <c r="T2874" s="10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2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0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2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0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2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0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2">
        <f t="shared" si="176"/>
        <v>0</v>
      </c>
      <c r="P2878" s="10" t="e">
        <f t="shared" si="177"/>
        <v>#DIV/0!</v>
      </c>
      <c r="Q2878" s="12" t="s">
        <v>8315</v>
      </c>
      <c r="R2878" t="s">
        <v>8316</v>
      </c>
      <c r="S2878" s="17">
        <f t="shared" si="178"/>
        <v>42171.743969907402</v>
      </c>
      <c r="T2878" s="10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2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0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2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2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0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2">
        <f t="shared" si="176"/>
        <v>23</v>
      </c>
      <c r="P2882" s="10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0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2">
        <f t="shared" ref="O2883:O2946" si="180">ROUND(E2883/D2883*100,0)</f>
        <v>0</v>
      </c>
      <c r="P2883" s="10" t="e">
        <f t="shared" ref="P2883:P2946" si="181">ROUND(E2883/L2883,2)</f>
        <v>#DIV/0!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0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2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0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2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0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2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0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2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0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2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0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2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0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2">
        <f t="shared" si="180"/>
        <v>0</v>
      </c>
      <c r="P2890" s="10" t="e">
        <f t="shared" si="181"/>
        <v>#DIV/0!</v>
      </c>
      <c r="Q2890" s="12" t="s">
        <v>8315</v>
      </c>
      <c r="R2890" t="s">
        <v>8316</v>
      </c>
      <c r="S2890" s="17">
        <f t="shared" si="182"/>
        <v>41922.535185185188</v>
      </c>
      <c r="T2890" s="1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2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0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2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0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2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0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2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0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2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0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2">
        <f t="shared" si="180"/>
        <v>0</v>
      </c>
      <c r="P2896" s="10" t="e">
        <f t="shared" si="181"/>
        <v>#DIV/0!</v>
      </c>
      <c r="Q2896" s="12" t="s">
        <v>8315</v>
      </c>
      <c r="R2896" t="s">
        <v>8316</v>
      </c>
      <c r="S2896" s="17">
        <f t="shared" si="182"/>
        <v>42037.986284722225</v>
      </c>
      <c r="T2896" s="10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2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0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2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0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2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0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2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2">
        <f t="shared" si="180"/>
        <v>0</v>
      </c>
      <c r="P2901" s="10" t="e">
        <f t="shared" si="181"/>
        <v>#DIV/0!</v>
      </c>
      <c r="Q2901" s="12" t="s">
        <v>8315</v>
      </c>
      <c r="R2901" t="s">
        <v>8316</v>
      </c>
      <c r="S2901" s="17">
        <f t="shared" si="182"/>
        <v>42515.078217592592</v>
      </c>
      <c r="T2901" s="10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2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0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2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0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2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0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2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0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2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0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2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0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2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0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2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0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2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2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0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2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0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2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0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2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0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2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0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2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0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2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0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2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0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2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0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2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2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0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2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0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2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0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2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0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2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0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2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0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2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0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2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0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2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0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2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2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0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2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0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2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0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2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0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2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0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2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0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2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0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2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0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2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0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2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2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0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2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0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2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0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2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0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2">
        <f t="shared" si="180"/>
        <v>0</v>
      </c>
      <c r="P2945" s="10" t="e">
        <f t="shared" si="181"/>
        <v>#DIV/0!</v>
      </c>
      <c r="Q2945" s="12" t="s">
        <v>8315</v>
      </c>
      <c r="R2945" t="s">
        <v>8355</v>
      </c>
      <c r="S2945" s="17">
        <f t="shared" si="182"/>
        <v>42077.129398148143</v>
      </c>
      <c r="T2945" s="10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2">
        <f t="shared" si="180"/>
        <v>1</v>
      </c>
      <c r="P2946" s="10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0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2">
        <f t="shared" ref="O2947:O3010" si="184">ROUND(E2947/D2947*100,0)</f>
        <v>0</v>
      </c>
      <c r="P2947" s="10" t="e">
        <f t="shared" ref="P2947:P3010" si="185">ROUND(E2947/L2947,2)</f>
        <v>#DIV/0!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0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2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0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2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0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2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2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0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2">
        <f t="shared" si="184"/>
        <v>0</v>
      </c>
      <c r="P2952" s="10" t="e">
        <f t="shared" si="185"/>
        <v>#DIV/0!</v>
      </c>
      <c r="Q2952" s="12" t="s">
        <v>8315</v>
      </c>
      <c r="R2952" t="s">
        <v>8355</v>
      </c>
      <c r="S2952" s="17">
        <f t="shared" si="186"/>
        <v>42362.36518518519</v>
      </c>
      <c r="T2952" s="10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2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0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2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0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2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0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2">
        <f t="shared" si="184"/>
        <v>0</v>
      </c>
      <c r="P2956" s="10" t="e">
        <f t="shared" si="185"/>
        <v>#DIV/0!</v>
      </c>
      <c r="Q2956" s="12" t="s">
        <v>8315</v>
      </c>
      <c r="R2956" t="s">
        <v>8355</v>
      </c>
      <c r="S2956" s="17">
        <f t="shared" si="186"/>
        <v>42790.583368055552</v>
      </c>
      <c r="T2956" s="10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2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0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2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0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2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0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2">
        <f t="shared" si="184"/>
        <v>0</v>
      </c>
      <c r="P2960" s="10" t="e">
        <f t="shared" si="185"/>
        <v>#DIV/0!</v>
      </c>
      <c r="Q2960" s="12" t="s">
        <v>8315</v>
      </c>
      <c r="R2960" t="s">
        <v>8355</v>
      </c>
      <c r="S2960" s="17">
        <f t="shared" si="186"/>
        <v>42438.779131944444</v>
      </c>
      <c r="T2960" s="1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2">
        <f t="shared" si="184"/>
        <v>0</v>
      </c>
      <c r="P2961" s="10" t="e">
        <f t="shared" si="185"/>
        <v>#DIV/0!</v>
      </c>
      <c r="Q2961" s="12" t="s">
        <v>8315</v>
      </c>
      <c r="R2961" t="s">
        <v>8355</v>
      </c>
      <c r="S2961" s="17">
        <f t="shared" si="186"/>
        <v>42498.008391203708</v>
      </c>
      <c r="T2961" s="10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2">
        <f t="shared" si="184"/>
        <v>0</v>
      </c>
      <c r="P2962" s="10" t="e">
        <f t="shared" si="185"/>
        <v>#DIV/0!</v>
      </c>
      <c r="Q2962" s="12" t="s">
        <v>8315</v>
      </c>
      <c r="R2962" t="s">
        <v>8355</v>
      </c>
      <c r="S2962" s="17">
        <f t="shared" si="186"/>
        <v>41863.757210648146</v>
      </c>
      <c r="T2962" s="10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2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0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2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0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2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0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2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0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2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0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2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0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2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0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2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2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0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2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0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2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0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2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0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2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0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2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0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2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0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2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0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2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0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2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2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0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2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0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2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0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2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0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2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0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2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0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2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0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2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0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2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0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2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0">
        <f t="shared" si="187"/>
        <v>2016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2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0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2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0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2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0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2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0">
        <f t="shared" si="187"/>
        <v>2016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2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0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2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0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2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0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2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0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2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0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2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2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0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2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0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2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0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2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0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2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0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2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0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2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0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2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0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2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0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2">
        <f t="shared" si="184"/>
        <v>101</v>
      </c>
      <c r="P3010" s="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2">
        <f t="shared" ref="O3011:O3074" si="188">ROUND(E3011/D3011*100,0)</f>
        <v>120</v>
      </c>
      <c r="P3011" s="10">
        <f t="shared" ref="P3011:P3074" si="189">ROUND(E3011/L3011,2)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0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2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0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2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0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2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0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2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0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2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0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2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0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2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0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2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0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2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2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0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2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0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2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0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2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0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2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0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2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0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2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0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2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0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2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0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2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2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0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2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0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2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0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2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0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2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0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2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0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2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0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2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0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2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0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2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2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0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2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0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2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0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2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0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2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0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2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0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2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0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2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0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2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0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2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2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0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2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0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2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0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2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0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2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0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2">
        <f t="shared" si="188"/>
        <v>0</v>
      </c>
      <c r="P3056" s="10" t="e">
        <f t="shared" si="189"/>
        <v>#DIV/0!</v>
      </c>
      <c r="Q3056" s="12" t="s">
        <v>8315</v>
      </c>
      <c r="R3056" t="s">
        <v>8355</v>
      </c>
      <c r="S3056" s="17">
        <f t="shared" si="190"/>
        <v>42027.832800925928</v>
      </c>
      <c r="T3056" s="10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2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0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2">
        <f t="shared" si="188"/>
        <v>0</v>
      </c>
      <c r="P3058" s="10" t="e">
        <f t="shared" si="189"/>
        <v>#DIV/0!</v>
      </c>
      <c r="Q3058" s="12" t="s">
        <v>8315</v>
      </c>
      <c r="R3058" t="s">
        <v>8355</v>
      </c>
      <c r="S3058" s="17">
        <f t="shared" si="190"/>
        <v>41851.636388888888</v>
      </c>
      <c r="T3058" s="10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2">
        <f t="shared" si="188"/>
        <v>0</v>
      </c>
      <c r="P3059" s="10" t="e">
        <f t="shared" si="189"/>
        <v>#DIV/0!</v>
      </c>
      <c r="Q3059" s="12" t="s">
        <v>8315</v>
      </c>
      <c r="R3059" t="s">
        <v>8355</v>
      </c>
      <c r="S3059" s="17">
        <f t="shared" si="190"/>
        <v>42433.650590277779</v>
      </c>
      <c r="T3059" s="10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2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2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0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2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0">
        <f t="shared" si="191"/>
        <v>2015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2">
        <f t="shared" si="188"/>
        <v>0</v>
      </c>
      <c r="P3063" s="10" t="e">
        <f t="shared" si="189"/>
        <v>#DIV/0!</v>
      </c>
      <c r="Q3063" s="12" t="s">
        <v>8315</v>
      </c>
      <c r="R3063" t="s">
        <v>8355</v>
      </c>
      <c r="S3063" s="17">
        <f t="shared" si="190"/>
        <v>41834.784120370372</v>
      </c>
      <c r="T3063" s="10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2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0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2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0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2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0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2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0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2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0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2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0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2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2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0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2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0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2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0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2">
        <f t="shared" si="188"/>
        <v>0</v>
      </c>
      <c r="P3074" s="10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0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2">
        <f t="shared" ref="O3075:O3138" si="192">ROUND(E3075/D3075*100,0)</f>
        <v>0</v>
      </c>
      <c r="P3075" s="10">
        <f t="shared" ref="P3075:P3138" si="193">ROUND(E3075/L3075,2)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0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2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0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2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0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2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0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2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0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2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2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0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2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0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2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0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2">
        <f t="shared" si="192"/>
        <v>0</v>
      </c>
      <c r="P3084" s="10" t="e">
        <f t="shared" si="193"/>
        <v>#DIV/0!</v>
      </c>
      <c r="Q3084" s="12" t="s">
        <v>8315</v>
      </c>
      <c r="R3084" t="s">
        <v>8355</v>
      </c>
      <c r="S3084" s="17">
        <f t="shared" si="194"/>
        <v>42293.922986111109</v>
      </c>
      <c r="T3084" s="10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2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0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2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0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2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0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2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0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2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0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2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2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0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2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0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2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0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2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0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2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0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2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0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2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0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2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0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2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0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2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2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0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2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0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2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0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2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0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2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0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2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0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2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0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2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0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2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0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2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2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0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2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0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2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0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2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0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2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0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2">
        <f t="shared" si="192"/>
        <v>0</v>
      </c>
      <c r="P3116" s="10" t="e">
        <f t="shared" si="193"/>
        <v>#DIV/0!</v>
      </c>
      <c r="Q3116" s="12" t="s">
        <v>8315</v>
      </c>
      <c r="R3116" t="s">
        <v>8355</v>
      </c>
      <c r="S3116" s="17">
        <f t="shared" si="194"/>
        <v>41843.632523148146</v>
      </c>
      <c r="T3116" s="10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2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0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2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0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2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0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2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2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0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2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0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2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0">
        <f t="shared" si="195"/>
        <v>2014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2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0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2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0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2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0">
        <f t="shared" si="195"/>
        <v>2014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2">
        <f t="shared" si="192"/>
        <v>0</v>
      </c>
      <c r="P3127" s="10" t="e">
        <f t="shared" si="193"/>
        <v>#DIV/0!</v>
      </c>
      <c r="Q3127" s="12" t="s">
        <v>8315</v>
      </c>
      <c r="R3127" t="s">
        <v>8355</v>
      </c>
      <c r="S3127" s="17">
        <f t="shared" si="194"/>
        <v>42346.20685185185</v>
      </c>
      <c r="T3127" s="10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2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0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2">
        <f t="shared" si="192"/>
        <v>0</v>
      </c>
      <c r="P3129" s="10" t="e">
        <f t="shared" si="193"/>
        <v>#DIV/0!</v>
      </c>
      <c r="Q3129" s="12" t="s">
        <v>8315</v>
      </c>
      <c r="R3129" t="s">
        <v>8355</v>
      </c>
      <c r="S3129" s="17">
        <f t="shared" si="194"/>
        <v>42034.856817129628</v>
      </c>
      <c r="T3129" s="10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2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2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0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2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0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2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0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2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0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2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0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2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0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2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0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2">
        <f t="shared" si="192"/>
        <v>128</v>
      </c>
      <c r="P3138" s="10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0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2">
        <f t="shared" ref="O3139:O3202" si="196">ROUND(E3139/D3139*100,0)</f>
        <v>3</v>
      </c>
      <c r="P3139" s="10">
        <f t="shared" ref="P3139:P3202" si="197">ROUND(E3139/L3139,2)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0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2">
        <f t="shared" si="196"/>
        <v>0</v>
      </c>
      <c r="P3140" s="10" t="e">
        <f t="shared" si="197"/>
        <v>#DIV/0!</v>
      </c>
      <c r="Q3140" s="12" t="s">
        <v>8315</v>
      </c>
      <c r="R3140" t="s">
        <v>8316</v>
      </c>
      <c r="S3140" s="17">
        <f t="shared" si="198"/>
        <v>42809.645914351851</v>
      </c>
      <c r="T3140" s="1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2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0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2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0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2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0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2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0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2">
        <f t="shared" si="196"/>
        <v>0</v>
      </c>
      <c r="P3145" s="10" t="e">
        <f t="shared" si="197"/>
        <v>#DIV/0!</v>
      </c>
      <c r="Q3145" s="12" t="s">
        <v>8315</v>
      </c>
      <c r="R3145" t="s">
        <v>8316</v>
      </c>
      <c r="S3145" s="17">
        <f t="shared" si="198"/>
        <v>42808.358287037037</v>
      </c>
      <c r="T3145" s="10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2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0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2">
        <f t="shared" si="196"/>
        <v>0</v>
      </c>
      <c r="P3147" s="10" t="e">
        <f t="shared" si="197"/>
        <v>#DIV/0!</v>
      </c>
      <c r="Q3147" s="12" t="s">
        <v>8315</v>
      </c>
      <c r="R3147" t="s">
        <v>8316</v>
      </c>
      <c r="S3147" s="17">
        <f t="shared" si="198"/>
        <v>42762.040902777779</v>
      </c>
      <c r="T3147" s="10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2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0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2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0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2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2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0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2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0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2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0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2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0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2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0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2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0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2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0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2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0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2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0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2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2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0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2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0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2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0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2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0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2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0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2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0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2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0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2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0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2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0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2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2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0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2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0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2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0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2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0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2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0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2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0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2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0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2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0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2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0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2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2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0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2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0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2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0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2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0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2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0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2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0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2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0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2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0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2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0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2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2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0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2">
        <f t="shared" si="196"/>
        <v>0</v>
      </c>
      <c r="P3192" s="10" t="e">
        <f t="shared" si="197"/>
        <v>#DIV/0!</v>
      </c>
      <c r="Q3192" s="12" t="s">
        <v>8315</v>
      </c>
      <c r="R3192" t="s">
        <v>8357</v>
      </c>
      <c r="S3192" s="17">
        <f t="shared" si="198"/>
        <v>42683.151331018518</v>
      </c>
      <c r="T3192" s="10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2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0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2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0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2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0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2">
        <f t="shared" si="196"/>
        <v>0</v>
      </c>
      <c r="P3196" s="10" t="e">
        <f t="shared" si="197"/>
        <v>#DIV/0!</v>
      </c>
      <c r="Q3196" s="12" t="s">
        <v>8315</v>
      </c>
      <c r="R3196" t="s">
        <v>8357</v>
      </c>
      <c r="S3196" s="17">
        <f t="shared" si="198"/>
        <v>42182.062476851846</v>
      </c>
      <c r="T3196" s="10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2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0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2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0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2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0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2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2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0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2">
        <f t="shared" si="196"/>
        <v>0</v>
      </c>
      <c r="P3202" s="10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0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2">
        <f t="shared" ref="O3203:O3266" si="200">ROUND(E3203/D3203*100,0)</f>
        <v>1</v>
      </c>
      <c r="P3203" s="10">
        <f t="shared" ref="P3203:P3266" si="201">ROUND(E3203/L3203,2)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0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2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0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2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0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2">
        <f t="shared" si="200"/>
        <v>0</v>
      </c>
      <c r="P3206" s="10" t="e">
        <f t="shared" si="201"/>
        <v>#DIV/0!</v>
      </c>
      <c r="Q3206" s="12" t="s">
        <v>8315</v>
      </c>
      <c r="R3206" t="s">
        <v>8357</v>
      </c>
      <c r="S3206" s="17">
        <f t="shared" si="202"/>
        <v>42172.686099537037</v>
      </c>
      <c r="T3206" s="10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2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0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2">
        <f t="shared" si="200"/>
        <v>0</v>
      </c>
      <c r="P3208" s="10" t="e">
        <f t="shared" si="201"/>
        <v>#DIV/0!</v>
      </c>
      <c r="Q3208" s="12" t="s">
        <v>8315</v>
      </c>
      <c r="R3208" t="s">
        <v>8357</v>
      </c>
      <c r="S3208" s="17">
        <f t="shared" si="202"/>
        <v>42236.276053240741</v>
      </c>
      <c r="T3208" s="10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2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0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2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2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0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2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0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2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0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2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0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2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0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2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0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2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0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2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0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2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0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2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2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0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2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0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2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0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2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0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2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0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2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0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2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0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2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0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2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0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2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2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0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2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0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2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0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2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0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2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0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2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0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2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0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2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0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2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0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2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2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0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2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0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2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0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2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0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2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0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2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0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2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0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2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0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2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0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2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2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0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2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0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2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0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2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0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2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0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2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0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2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0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2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0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2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0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2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2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0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2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0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2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0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2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0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2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0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2">
        <f t="shared" si="200"/>
        <v>103</v>
      </c>
      <c r="P3266" s="10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0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2">
        <f t="shared" ref="O3267:O3330" si="204">ROUND(E3267/D3267*100,0)</f>
        <v>164</v>
      </c>
      <c r="P3267" s="10">
        <f t="shared" ref="P3267:P3330" si="205">ROUND(E3267/L3267,2)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0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2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0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2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0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2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2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0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2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0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2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0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2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0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2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0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2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0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2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0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2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0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2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0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2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2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0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2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0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2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0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2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0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2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0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2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0">
        <f t="shared" si="207"/>
        <v>2016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2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0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2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0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2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0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2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2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0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2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0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2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0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2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0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2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0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2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0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2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0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2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0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2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0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2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2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0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2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0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2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0">
        <f t="shared" si="207"/>
        <v>2016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2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0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2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0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2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0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2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0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2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0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2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0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2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2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0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2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0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2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0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2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0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2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0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2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0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2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0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2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0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2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0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2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2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0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2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0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2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0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2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0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2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0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2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0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2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0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2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0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2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0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2">
        <f t="shared" si="204"/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2">
        <f t="shared" ref="O3331:O3394" si="208">ROUND(E3331/D3331*100,0)</f>
        <v>117</v>
      </c>
      <c r="P3331" s="10">
        <f t="shared" ref="P3331:P3394" si="209">ROUND(E3331/L3331,2)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0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2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0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2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0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2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0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2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0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2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0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2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0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2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0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2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0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2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2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0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2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0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2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0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2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0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2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0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2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0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2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0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2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0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2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0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2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2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0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2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0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2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0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2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0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2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0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2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0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2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0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2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0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2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0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2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2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0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2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0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2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0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2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0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2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0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2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0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2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0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2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0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2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0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2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2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0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2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0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2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0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2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0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2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0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2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0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2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0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2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0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2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0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2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2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0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2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0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2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0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2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0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2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0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2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0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2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0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2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0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2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0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2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2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0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2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0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2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0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2">
        <f t="shared" si="208"/>
        <v>100</v>
      </c>
      <c r="P3394" s="10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0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2">
        <f t="shared" ref="O3395:O3458" si="212">ROUND(E3395/D3395*100,0)</f>
        <v>106</v>
      </c>
      <c r="P3395" s="10">
        <f t="shared" ref="P3395:P3458" si="213">ROUND(E3395/L3395,2)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0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2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0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2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0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2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0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2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0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2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2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0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2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0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2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0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2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0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2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0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2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0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2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0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2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0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2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0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2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2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0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2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0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2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0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2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0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2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0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2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0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2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0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2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0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2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0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2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2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0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2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0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2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0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2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0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2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0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2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0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2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0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2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0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2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0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2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2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0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2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0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2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0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2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0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2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0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2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0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2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0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2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0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2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0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2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2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0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2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0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2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0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2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0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2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0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2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0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2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0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2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0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2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0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2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2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0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2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0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2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0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2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0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2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0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2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0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2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0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2">
        <f t="shared" si="212"/>
        <v>191</v>
      </c>
      <c r="P3458" s="10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0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2">
        <f t="shared" ref="O3459:O3522" si="216">ROUND(E3459/D3459*100,0)</f>
        <v>140</v>
      </c>
      <c r="P3459" s="10">
        <f t="shared" ref="P3459:P3522" si="217">ROUND(E3459/L3459,2)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0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2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2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0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2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0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2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0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2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0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2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0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2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0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2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0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2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0">
        <f t="shared" si="219"/>
        <v>2016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2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0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2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2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0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2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0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2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0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2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0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2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0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2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0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2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0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2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0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2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0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2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2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0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2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0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2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0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2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0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2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0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2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0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2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0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2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0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2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0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2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2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0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2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0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2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0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2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0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2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0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2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0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2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0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2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0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2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0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2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2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0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2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0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2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0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2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0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2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0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2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0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2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0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2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0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2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0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2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2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0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2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0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2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0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2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0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2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0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2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0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2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0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2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0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2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0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2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2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0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2">
        <f t="shared" si="216"/>
        <v>101</v>
      </c>
      <c r="P3522" s="10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0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2">
        <f t="shared" ref="O3523:O3586" si="220">ROUND(E3523/D3523*100,0)</f>
        <v>169</v>
      </c>
      <c r="P3523" s="10">
        <f t="shared" ref="P3523:P3586" si="221">ROUND(E3523/L3523,2)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0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2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0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2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0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2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0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2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0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2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0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2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0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2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2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0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2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0">
        <f t="shared" si="223"/>
        <v>2016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2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0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2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0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2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0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2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0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2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0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2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0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2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0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2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2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0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2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0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2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0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2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0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2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0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2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0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2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0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2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0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2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0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2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2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0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2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0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2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0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2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0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2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0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2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0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2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0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2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0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2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0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2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2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0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2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0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2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0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2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0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2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0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2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0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2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0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2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0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2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0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2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2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0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2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0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2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0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2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0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2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0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2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0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2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0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2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0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2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0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2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2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0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2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0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2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0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2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0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2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0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2">
        <f t="shared" si="220"/>
        <v>116</v>
      </c>
      <c r="P3586" s="10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0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2">
        <f t="shared" ref="O3587:O3650" si="224">ROUND(E3587/D3587*100,0)</f>
        <v>119</v>
      </c>
      <c r="P3587" s="10">
        <f t="shared" ref="P3587:P3650" si="225">ROUND(E3587/L3587,2)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0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2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0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2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0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2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2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0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2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0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2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0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2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0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2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0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2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0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2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0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2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0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2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0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2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2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0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2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0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2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0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2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0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2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0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2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0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2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0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2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0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2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0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2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2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0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2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0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2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0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2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0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2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0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2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0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2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0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2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0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2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0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2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2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0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2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0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2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0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2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0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2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0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2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0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2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0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2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0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2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0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2">
        <f t="shared" si="224"/>
        <v>0</v>
      </c>
      <c r="P3630" s="10" t="e">
        <f t="shared" si="225"/>
        <v>#DIV/0!</v>
      </c>
      <c r="Q3630" s="12" t="s">
        <v>8315</v>
      </c>
      <c r="R3630" t="s">
        <v>8357</v>
      </c>
      <c r="S3630" s="17">
        <f t="shared" si="226"/>
        <v>42291.833287037036</v>
      </c>
      <c r="T3630" s="1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2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0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2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0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2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0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2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0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2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0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2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0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2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0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2">
        <f t="shared" si="224"/>
        <v>0</v>
      </c>
      <c r="P3638" s="10" t="e">
        <f t="shared" si="225"/>
        <v>#DIV/0!</v>
      </c>
      <c r="Q3638" s="12" t="s">
        <v>8315</v>
      </c>
      <c r="R3638" t="s">
        <v>8357</v>
      </c>
      <c r="S3638" s="17">
        <f t="shared" si="226"/>
        <v>42226.694780092599</v>
      </c>
      <c r="T3638" s="10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2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0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2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2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0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2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0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2">
        <f t="shared" si="224"/>
        <v>0</v>
      </c>
      <c r="P3643" s="10" t="e">
        <f t="shared" si="225"/>
        <v>#DIV/0!</v>
      </c>
      <c r="Q3643" s="12" t="s">
        <v>8315</v>
      </c>
      <c r="R3643" t="s">
        <v>8357</v>
      </c>
      <c r="S3643" s="17">
        <f t="shared" si="226"/>
        <v>41899.627071759263</v>
      </c>
      <c r="T3643" s="10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2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0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2">
        <f t="shared" si="224"/>
        <v>0</v>
      </c>
      <c r="P3645" s="10" t="e">
        <f t="shared" si="225"/>
        <v>#DIV/0!</v>
      </c>
      <c r="Q3645" s="12" t="s">
        <v>8315</v>
      </c>
      <c r="R3645" t="s">
        <v>8357</v>
      </c>
      <c r="S3645" s="17">
        <f t="shared" si="226"/>
        <v>42285.143969907411</v>
      </c>
      <c r="T3645" s="10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2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0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2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0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2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0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2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0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2">
        <f t="shared" si="224"/>
        <v>100</v>
      </c>
      <c r="P3650" s="1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2">
        <f t="shared" ref="O3651:O3714" si="228">ROUND(E3651/D3651*100,0)</f>
        <v>104</v>
      </c>
      <c r="P3651" s="10">
        <f t="shared" ref="P3651:P3714" si="229">ROUND(E3651/L3651,2)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0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2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0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2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0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2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0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2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0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2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0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2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0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2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0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2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0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2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2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0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2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0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2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0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2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0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2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0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2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0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2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0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2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0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2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0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2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2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0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2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0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2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0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2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0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2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0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2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0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2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0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2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0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2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0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2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2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0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2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0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2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0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2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0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2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0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2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0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2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0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2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0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2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0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2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2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0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2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0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2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0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2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0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2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0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2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0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2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0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2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0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2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0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2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2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0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2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0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2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0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2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0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2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0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2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0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2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0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2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0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2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0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2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2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0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2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0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2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0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2">
        <f t="shared" si="228"/>
        <v>154</v>
      </c>
      <c r="P3714" s="10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0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2">
        <f t="shared" ref="O3715:O3778" si="232">ROUND(E3715/D3715*100,0)</f>
        <v>102</v>
      </c>
      <c r="P3715" s="10">
        <f t="shared" ref="P3715:P3778" si="233">ROUND(E3715/L3715,2)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0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2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0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2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0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2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0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2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0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2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2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0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2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0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2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0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2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0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2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0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2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0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2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0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2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0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2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0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2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2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0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2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0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2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0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2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0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2">
        <f t="shared" si="232"/>
        <v>0</v>
      </c>
      <c r="P3735" s="10" t="e">
        <f t="shared" si="233"/>
        <v>#DIV/0!</v>
      </c>
      <c r="Q3735" s="12" t="s">
        <v>8315</v>
      </c>
      <c r="R3735" t="s">
        <v>8316</v>
      </c>
      <c r="S3735" s="17">
        <f t="shared" si="234"/>
        <v>42103.024398148147</v>
      </c>
      <c r="T3735" s="10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2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0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2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0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2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0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2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0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2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2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0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2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0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2">
        <f t="shared" si="232"/>
        <v>0</v>
      </c>
      <c r="P3743" s="10" t="e">
        <f t="shared" si="233"/>
        <v>#DIV/0!</v>
      </c>
      <c r="Q3743" s="12" t="s">
        <v>8315</v>
      </c>
      <c r="R3743" t="s">
        <v>8316</v>
      </c>
      <c r="S3743" s="17">
        <f t="shared" si="234"/>
        <v>42325.920717592591</v>
      </c>
      <c r="T3743" s="10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2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0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2">
        <f t="shared" si="232"/>
        <v>0</v>
      </c>
      <c r="P3745" s="10" t="e">
        <f t="shared" si="233"/>
        <v>#DIV/0!</v>
      </c>
      <c r="Q3745" s="12" t="s">
        <v>8315</v>
      </c>
      <c r="R3745" t="s">
        <v>8316</v>
      </c>
      <c r="S3745" s="17">
        <f t="shared" si="234"/>
        <v>41793.710231481484</v>
      </c>
      <c r="T3745" s="10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2">
        <f t="shared" si="232"/>
        <v>0</v>
      </c>
      <c r="P3746" s="10" t="e">
        <f t="shared" si="233"/>
        <v>#DIV/0!</v>
      </c>
      <c r="Q3746" s="12" t="s">
        <v>8315</v>
      </c>
      <c r="R3746" t="s">
        <v>8316</v>
      </c>
      <c r="S3746" s="17">
        <f t="shared" si="234"/>
        <v>41793.814259259263</v>
      </c>
      <c r="T3746" s="10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2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0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2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0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2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0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2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2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0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2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0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2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0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2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0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2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0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2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0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2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0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2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0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2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0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2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2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0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2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0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2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0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2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0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2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0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2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0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2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0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2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0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2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0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2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2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0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2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0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2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0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2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0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2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0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2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0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2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0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2">
        <f t="shared" si="232"/>
        <v>107</v>
      </c>
      <c r="P3778" s="10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0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2">
        <f t="shared" ref="O3779:O3842" si="236">ROUND(E3779/D3779*100,0)</f>
        <v>143</v>
      </c>
      <c r="P3779" s="10">
        <f t="shared" ref="P3779:P3842" si="237">ROUND(E3779/L3779,2)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0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2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2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0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2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0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2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0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2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0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2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0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2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0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2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0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2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0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2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0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2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2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0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2">
        <f t="shared" si="236"/>
        <v>0</v>
      </c>
      <c r="P3792" s="10" t="e">
        <f t="shared" si="237"/>
        <v>#DIV/0!</v>
      </c>
      <c r="Q3792" s="12" t="s">
        <v>8315</v>
      </c>
      <c r="R3792" t="s">
        <v>8357</v>
      </c>
      <c r="S3792" s="17">
        <f t="shared" si="238"/>
        <v>42666.666932870372</v>
      </c>
      <c r="T3792" s="10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2">
        <f t="shared" si="236"/>
        <v>0</v>
      </c>
      <c r="P3793" s="10" t="e">
        <f t="shared" si="237"/>
        <v>#DIV/0!</v>
      </c>
      <c r="Q3793" s="12" t="s">
        <v>8315</v>
      </c>
      <c r="R3793" t="s">
        <v>8357</v>
      </c>
      <c r="S3793" s="17">
        <f t="shared" si="238"/>
        <v>41766.692037037035</v>
      </c>
      <c r="T3793" s="10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2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0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2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0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2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0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2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0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2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0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2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0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2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2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0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2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0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2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0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2">
        <f t="shared" si="236"/>
        <v>0</v>
      </c>
      <c r="P3804" s="10" t="e">
        <f t="shared" si="237"/>
        <v>#DIV/0!</v>
      </c>
      <c r="Q3804" s="12" t="s">
        <v>8315</v>
      </c>
      <c r="R3804" t="s">
        <v>8357</v>
      </c>
      <c r="S3804" s="17">
        <f t="shared" si="238"/>
        <v>42269.126226851848</v>
      </c>
      <c r="T3804" s="10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2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0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2">
        <f t="shared" si="236"/>
        <v>0</v>
      </c>
      <c r="P3806" s="10" t="e">
        <f t="shared" si="237"/>
        <v>#DIV/0!</v>
      </c>
      <c r="Q3806" s="12" t="s">
        <v>8315</v>
      </c>
      <c r="R3806" t="s">
        <v>8357</v>
      </c>
      <c r="S3806" s="17">
        <f t="shared" si="238"/>
        <v>42527.00953703704</v>
      </c>
      <c r="T3806" s="10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2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0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2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0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2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0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2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2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0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2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0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2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0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2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0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2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0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2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0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2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0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2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0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2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0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2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2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0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2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0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2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0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2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0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2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0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2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0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2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0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2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0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2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0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2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2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0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2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0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2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0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2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0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2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0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2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0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2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0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2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0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2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0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2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2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0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2">
        <f t="shared" si="236"/>
        <v>6500</v>
      </c>
      <c r="P3842" s="10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0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2">
        <f t="shared" ref="O3843:O3906" si="240">ROUND(E3843/D3843*100,0)</f>
        <v>9</v>
      </c>
      <c r="P3843" s="10">
        <f t="shared" ref="P3843:P3906" si="241">ROUND(E3843/L3843,2)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0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2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0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2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0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2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0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2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0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2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0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2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0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2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2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0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2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0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2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0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2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0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2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0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2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0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2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0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2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0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2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0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2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2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0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2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0">
        <f t="shared" si="243"/>
        <v>2014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2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0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2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0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2">
        <f t="shared" si="240"/>
        <v>0</v>
      </c>
      <c r="P3865" s="10" t="e">
        <f t="shared" si="241"/>
        <v>#DIV/0!</v>
      </c>
      <c r="Q3865" s="12" t="s">
        <v>8315</v>
      </c>
      <c r="R3865" t="s">
        <v>8316</v>
      </c>
      <c r="S3865" s="17">
        <f t="shared" si="242"/>
        <v>42253.633159722223</v>
      </c>
      <c r="T3865" s="10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2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0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2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0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2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0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2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0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2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2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0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2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0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2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0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2">
        <f t="shared" si="240"/>
        <v>0</v>
      </c>
      <c r="P3874" s="10" t="e">
        <f t="shared" si="241"/>
        <v>#DIV/0!</v>
      </c>
      <c r="Q3874" s="12" t="s">
        <v>8315</v>
      </c>
      <c r="R3874" t="s">
        <v>8357</v>
      </c>
      <c r="S3874" s="17">
        <f t="shared" si="242"/>
        <v>42180.145787037036</v>
      </c>
      <c r="T3874" s="10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2">
        <f t="shared" si="240"/>
        <v>0</v>
      </c>
      <c r="P3875" s="10" t="e">
        <f t="shared" si="241"/>
        <v>#DIV/0!</v>
      </c>
      <c r="Q3875" s="12" t="s">
        <v>8315</v>
      </c>
      <c r="R3875" t="s">
        <v>8357</v>
      </c>
      <c r="S3875" s="17">
        <f t="shared" si="242"/>
        <v>42255.696006944447</v>
      </c>
      <c r="T3875" s="10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2">
        <f t="shared" si="240"/>
        <v>0</v>
      </c>
      <c r="P3876" s="10" t="e">
        <f t="shared" si="241"/>
        <v>#DIV/0!</v>
      </c>
      <c r="Q3876" s="12" t="s">
        <v>8315</v>
      </c>
      <c r="R3876" t="s">
        <v>8357</v>
      </c>
      <c r="S3876" s="17">
        <f t="shared" si="242"/>
        <v>42007.016458333332</v>
      </c>
      <c r="T3876" s="10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2">
        <f t="shared" si="240"/>
        <v>0</v>
      </c>
      <c r="P3877" s="10" t="e">
        <f t="shared" si="241"/>
        <v>#DIV/0!</v>
      </c>
      <c r="Q3877" s="12" t="s">
        <v>8315</v>
      </c>
      <c r="R3877" t="s">
        <v>8357</v>
      </c>
      <c r="S3877" s="17">
        <f t="shared" si="242"/>
        <v>42615.346817129626</v>
      </c>
      <c r="T3877" s="10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2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0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2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0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2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2">
        <f t="shared" si="240"/>
        <v>0</v>
      </c>
      <c r="P3881" s="10" t="e">
        <f t="shared" si="241"/>
        <v>#DIV/0!</v>
      </c>
      <c r="Q3881" s="12" t="s">
        <v>8315</v>
      </c>
      <c r="R3881" t="s">
        <v>8357</v>
      </c>
      <c r="S3881" s="17">
        <f t="shared" si="242"/>
        <v>41999.861064814817</v>
      </c>
      <c r="T3881" s="10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2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0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2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0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2">
        <f t="shared" si="240"/>
        <v>0</v>
      </c>
      <c r="P3884" s="10" t="e">
        <f t="shared" si="241"/>
        <v>#DIV/0!</v>
      </c>
      <c r="Q3884" s="12" t="s">
        <v>8315</v>
      </c>
      <c r="R3884" t="s">
        <v>8357</v>
      </c>
      <c r="S3884" s="17">
        <f t="shared" si="242"/>
        <v>42373.983449074076</v>
      </c>
      <c r="T3884" s="10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2">
        <f t="shared" si="240"/>
        <v>0</v>
      </c>
      <c r="P3885" s="10" t="e">
        <f t="shared" si="241"/>
        <v>#DIV/0!</v>
      </c>
      <c r="Q3885" s="12" t="s">
        <v>8315</v>
      </c>
      <c r="R3885" t="s">
        <v>8357</v>
      </c>
      <c r="S3885" s="17">
        <f t="shared" si="242"/>
        <v>41854.602650462963</v>
      </c>
      <c r="T3885" s="10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2">
        <f t="shared" si="240"/>
        <v>0</v>
      </c>
      <c r="P3886" s="10" t="e">
        <f t="shared" si="241"/>
        <v>#DIV/0!</v>
      </c>
      <c r="Q3886" s="12" t="s">
        <v>8315</v>
      </c>
      <c r="R3886" t="s">
        <v>8357</v>
      </c>
      <c r="S3886" s="17">
        <f t="shared" si="242"/>
        <v>42065.791574074072</v>
      </c>
      <c r="T3886" s="10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2">
        <f t="shared" si="240"/>
        <v>0</v>
      </c>
      <c r="P3887" s="10" t="e">
        <f t="shared" si="241"/>
        <v>#DIV/0!</v>
      </c>
      <c r="Q3887" s="12" t="s">
        <v>8315</v>
      </c>
      <c r="R3887" t="s">
        <v>8357</v>
      </c>
      <c r="S3887" s="17">
        <f t="shared" si="242"/>
        <v>42469.951284722221</v>
      </c>
      <c r="T3887" s="10">
        <f t="shared" si="243"/>
        <v>2016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2">
        <f t="shared" si="240"/>
        <v>0</v>
      </c>
      <c r="P3888" s="10" t="e">
        <f t="shared" si="241"/>
        <v>#DIV/0!</v>
      </c>
      <c r="Q3888" s="12" t="s">
        <v>8315</v>
      </c>
      <c r="R3888" t="s">
        <v>8357</v>
      </c>
      <c r="S3888" s="17">
        <f t="shared" si="242"/>
        <v>41954.228032407409</v>
      </c>
      <c r="T3888" s="10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2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0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2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2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0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2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0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2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0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2">
        <f t="shared" si="240"/>
        <v>0</v>
      </c>
      <c r="P3894" s="10" t="e">
        <f t="shared" si="241"/>
        <v>#DIV/0!</v>
      </c>
      <c r="Q3894" s="12" t="s">
        <v>8315</v>
      </c>
      <c r="R3894" t="s">
        <v>8316</v>
      </c>
      <c r="S3894" s="17">
        <f t="shared" si="242"/>
        <v>41867.652280092596</v>
      </c>
      <c r="T3894" s="10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2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0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2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0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2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0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2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0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2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0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2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2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0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2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0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2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0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2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0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2">
        <f t="shared" si="240"/>
        <v>0</v>
      </c>
      <c r="P3905" s="10" t="e">
        <f t="shared" si="241"/>
        <v>#DIV/0!</v>
      </c>
      <c r="Q3905" s="12" t="s">
        <v>8315</v>
      </c>
      <c r="R3905" t="s">
        <v>8316</v>
      </c>
      <c r="S3905" s="17">
        <f t="shared" si="242"/>
        <v>42186.01116898148</v>
      </c>
      <c r="T3905" s="10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2">
        <f t="shared" si="240"/>
        <v>0</v>
      </c>
      <c r="P3906" s="10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0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2">
        <f t="shared" ref="O3907:O3970" si="244">ROUND(E3907/D3907*100,0)</f>
        <v>12</v>
      </c>
      <c r="P3907" s="10">
        <f t="shared" ref="P3907:P3970" si="245">ROUND(E3907/L3907,2)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0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2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0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2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0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2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2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0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2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0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2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0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2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0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2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0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2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0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2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0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2">
        <f t="shared" si="244"/>
        <v>0</v>
      </c>
      <c r="P3918" s="10" t="e">
        <f t="shared" si="245"/>
        <v>#DIV/0!</v>
      </c>
      <c r="Q3918" s="12" t="s">
        <v>8315</v>
      </c>
      <c r="R3918" t="s">
        <v>8316</v>
      </c>
      <c r="S3918" s="17">
        <f t="shared" si="246"/>
        <v>42494.471666666665</v>
      </c>
      <c r="T3918" s="10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2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0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2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2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0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2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0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2">
        <f t="shared" si="244"/>
        <v>0</v>
      </c>
      <c r="P3923" s="10" t="e">
        <f t="shared" si="245"/>
        <v>#DIV/0!</v>
      </c>
      <c r="Q3923" s="12" t="s">
        <v>8315</v>
      </c>
      <c r="R3923" t="s">
        <v>8316</v>
      </c>
      <c r="S3923" s="17">
        <f t="shared" si="246"/>
        <v>41926.542303240742</v>
      </c>
      <c r="T3923" s="10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2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0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2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0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2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0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2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0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2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0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2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0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2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2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0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2">
        <f t="shared" si="244"/>
        <v>0</v>
      </c>
      <c r="P3932" s="10" t="e">
        <f t="shared" si="245"/>
        <v>#DIV/0!</v>
      </c>
      <c r="Q3932" s="12" t="s">
        <v>8315</v>
      </c>
      <c r="R3932" t="s">
        <v>8316</v>
      </c>
      <c r="S3932" s="17">
        <f t="shared" si="246"/>
        <v>42433.338749999995</v>
      </c>
      <c r="T3932" s="10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2">
        <f t="shared" si="244"/>
        <v>0</v>
      </c>
      <c r="P3933" s="10" t="e">
        <f t="shared" si="245"/>
        <v>#DIV/0!</v>
      </c>
      <c r="Q3933" s="12" t="s">
        <v>8315</v>
      </c>
      <c r="R3933" t="s">
        <v>8316</v>
      </c>
      <c r="S3933" s="17">
        <f t="shared" si="246"/>
        <v>42228.151701388888</v>
      </c>
      <c r="T3933" s="10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2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0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2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0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2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0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2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0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2">
        <f t="shared" si="244"/>
        <v>0</v>
      </c>
      <c r="P3938" s="10" t="e">
        <f t="shared" si="245"/>
        <v>#DIV/0!</v>
      </c>
      <c r="Q3938" s="12" t="s">
        <v>8315</v>
      </c>
      <c r="R3938" t="s">
        <v>8316</v>
      </c>
      <c r="S3938" s="17">
        <f t="shared" si="246"/>
        <v>42675.262962962966</v>
      </c>
      <c r="T3938" s="10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2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0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2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2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0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2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0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2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0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2">
        <f t="shared" si="244"/>
        <v>0</v>
      </c>
      <c r="P3944" s="10" t="e">
        <f t="shared" si="245"/>
        <v>#DIV/0!</v>
      </c>
      <c r="Q3944" s="12" t="s">
        <v>8315</v>
      </c>
      <c r="R3944" t="s">
        <v>8316</v>
      </c>
      <c r="S3944" s="17">
        <f t="shared" si="246"/>
        <v>42111.904097222221</v>
      </c>
      <c r="T3944" s="10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2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0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2">
        <f t="shared" si="244"/>
        <v>0</v>
      </c>
      <c r="P3946" s="10" t="e">
        <f t="shared" si="245"/>
        <v>#DIV/0!</v>
      </c>
      <c r="Q3946" s="12" t="s">
        <v>8315</v>
      </c>
      <c r="R3946" t="s">
        <v>8316</v>
      </c>
      <c r="S3946" s="17">
        <f t="shared" si="246"/>
        <v>42213.662905092591</v>
      </c>
      <c r="T3946" s="10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2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0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2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0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2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0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2">
        <f t="shared" si="244"/>
        <v>0</v>
      </c>
      <c r="P3950" s="10" t="e">
        <f t="shared" si="245"/>
        <v>#DIV/0!</v>
      </c>
      <c r="Q3950" s="12" t="s">
        <v>8315</v>
      </c>
      <c r="R3950" t="s">
        <v>8316</v>
      </c>
      <c r="S3950" s="17">
        <f t="shared" si="246"/>
        <v>41829.325497685182</v>
      </c>
      <c r="T3950" s="1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2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0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2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0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2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0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2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0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2">
        <f t="shared" si="244"/>
        <v>0</v>
      </c>
      <c r="P3955" s="10" t="e">
        <f t="shared" si="245"/>
        <v>#DIV/0!</v>
      </c>
      <c r="Q3955" s="12" t="s">
        <v>8315</v>
      </c>
      <c r="R3955" t="s">
        <v>8316</v>
      </c>
      <c r="S3955" s="17">
        <f t="shared" si="246"/>
        <v>42550.048449074078</v>
      </c>
      <c r="T3955" s="10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2">
        <f t="shared" si="244"/>
        <v>0</v>
      </c>
      <c r="P3956" s="10" t="e">
        <f t="shared" si="245"/>
        <v>#DIV/0!</v>
      </c>
      <c r="Q3956" s="12" t="s">
        <v>8315</v>
      </c>
      <c r="R3956" t="s">
        <v>8316</v>
      </c>
      <c r="S3956" s="17">
        <f t="shared" si="246"/>
        <v>41774.651203703703</v>
      </c>
      <c r="T3956" s="10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2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0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2">
        <f t="shared" si="244"/>
        <v>0</v>
      </c>
      <c r="P3958" s="10" t="e">
        <f t="shared" si="245"/>
        <v>#DIV/0!</v>
      </c>
      <c r="Q3958" s="12" t="s">
        <v>8315</v>
      </c>
      <c r="R3958" t="s">
        <v>8316</v>
      </c>
      <c r="S3958" s="17">
        <f t="shared" si="246"/>
        <v>42457.932025462964</v>
      </c>
      <c r="T3958" s="10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2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0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2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2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0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2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0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2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0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2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0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2">
        <f t="shared" si="244"/>
        <v>0</v>
      </c>
      <c r="P3965" s="10" t="e">
        <f t="shared" si="245"/>
        <v>#DIV/0!</v>
      </c>
      <c r="Q3965" s="12" t="s">
        <v>8315</v>
      </c>
      <c r="R3965" t="s">
        <v>8316</v>
      </c>
      <c r="S3965" s="17">
        <f t="shared" si="246"/>
        <v>42296.154131944444</v>
      </c>
      <c r="T3965" s="10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2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0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2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0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2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0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2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0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2">
        <f t="shared" si="244"/>
        <v>11</v>
      </c>
      <c r="P3970" s="1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2">
        <f t="shared" ref="O3971:O4034" si="248">ROUND(E3971/D3971*100,0)</f>
        <v>7</v>
      </c>
      <c r="P3971" s="10">
        <f t="shared" ref="P3971:P4034" si="249">ROUND(E3971/L3971,2)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0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2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0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2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0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2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0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2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0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2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0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2">
        <f t="shared" si="248"/>
        <v>0</v>
      </c>
      <c r="P3977" s="10" t="e">
        <f t="shared" si="249"/>
        <v>#DIV/0!</v>
      </c>
      <c r="Q3977" s="12" t="s">
        <v>8315</v>
      </c>
      <c r="R3977" t="s">
        <v>8316</v>
      </c>
      <c r="S3977" s="17">
        <f t="shared" si="250"/>
        <v>42534.866875</v>
      </c>
      <c r="T3977" s="10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2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0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2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0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2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2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0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2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0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2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0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2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0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2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0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2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0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2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0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2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0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2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0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2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2">
        <f t="shared" si="248"/>
        <v>0</v>
      </c>
      <c r="P3991" s="10" t="e">
        <f t="shared" si="249"/>
        <v>#DIV/0!</v>
      </c>
      <c r="Q3991" s="12" t="s">
        <v>8315</v>
      </c>
      <c r="R3991" t="s">
        <v>8316</v>
      </c>
      <c r="S3991" s="17">
        <f t="shared" si="250"/>
        <v>42286.749780092592</v>
      </c>
      <c r="T3991" s="10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2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0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2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0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2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0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2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0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2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0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2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0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2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0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2">
        <f t="shared" si="248"/>
        <v>0</v>
      </c>
      <c r="P3999" s="10" t="e">
        <f t="shared" si="249"/>
        <v>#DIV/0!</v>
      </c>
      <c r="Q3999" s="12" t="s">
        <v>8315</v>
      </c>
      <c r="R3999" t="s">
        <v>8316</v>
      </c>
      <c r="S3999" s="17">
        <f t="shared" si="250"/>
        <v>42069.391446759255</v>
      </c>
      <c r="T3999" s="10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2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2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0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2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0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2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0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2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0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2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0">
        <f t="shared" si="251"/>
        <v>2015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2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0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2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0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2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0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2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0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2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2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0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2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0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2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0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2">
        <f t="shared" si="248"/>
        <v>0</v>
      </c>
      <c r="P4014" s="10" t="e">
        <f t="shared" si="249"/>
        <v>#DIV/0!</v>
      </c>
      <c r="Q4014" s="12" t="s">
        <v>8315</v>
      </c>
      <c r="R4014" t="s">
        <v>8316</v>
      </c>
      <c r="S4014" s="17">
        <f t="shared" si="250"/>
        <v>42096.544548611113</v>
      </c>
      <c r="T4014" s="10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2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0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2">
        <f t="shared" si="248"/>
        <v>0</v>
      </c>
      <c r="P4016" s="10" t="e">
        <f t="shared" si="249"/>
        <v>#DIV/0!</v>
      </c>
      <c r="Q4016" s="12" t="s">
        <v>8315</v>
      </c>
      <c r="R4016" t="s">
        <v>8316</v>
      </c>
      <c r="S4016" s="17">
        <f t="shared" si="250"/>
        <v>42419.246168981481</v>
      </c>
      <c r="T4016" s="10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2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0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2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0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2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0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2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2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0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2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0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2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0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2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0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2">
        <f t="shared" si="248"/>
        <v>0</v>
      </c>
      <c r="P4025" s="10" t="e">
        <f t="shared" si="249"/>
        <v>#DIV/0!</v>
      </c>
      <c r="Q4025" s="12" t="s">
        <v>8315</v>
      </c>
      <c r="R4025" t="s">
        <v>8316</v>
      </c>
      <c r="S4025" s="17">
        <f t="shared" si="250"/>
        <v>42408.999571759254</v>
      </c>
      <c r="T4025" s="10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2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0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2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0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2">
        <f t="shared" si="248"/>
        <v>0</v>
      </c>
      <c r="P4028" s="10" t="e">
        <f t="shared" si="249"/>
        <v>#DIV/0!</v>
      </c>
      <c r="Q4028" s="12" t="s">
        <v>8315</v>
      </c>
      <c r="R4028" t="s">
        <v>8316</v>
      </c>
      <c r="S4028" s="17">
        <f t="shared" si="250"/>
        <v>42282.655543981484</v>
      </c>
      <c r="T4028" s="10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2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0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2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2">
        <f t="shared" si="248"/>
        <v>0</v>
      </c>
      <c r="P4031" s="10" t="e">
        <f t="shared" si="249"/>
        <v>#DIV/0!</v>
      </c>
      <c r="Q4031" s="12" t="s">
        <v>8315</v>
      </c>
      <c r="R4031" t="s">
        <v>8316</v>
      </c>
      <c r="S4031" s="17">
        <f t="shared" si="250"/>
        <v>42322.025115740747</v>
      </c>
      <c r="T4031" s="10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2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0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2">
        <f t="shared" si="248"/>
        <v>0</v>
      </c>
      <c r="P4033" s="10" t="e">
        <f t="shared" si="249"/>
        <v>#DIV/0!</v>
      </c>
      <c r="Q4033" s="12" t="s">
        <v>8315</v>
      </c>
      <c r="R4033" t="s">
        <v>8316</v>
      </c>
      <c r="S4033" s="17">
        <f t="shared" si="250"/>
        <v>41941.585231481484</v>
      </c>
      <c r="T4033" s="10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2">
        <f t="shared" si="248"/>
        <v>7</v>
      </c>
      <c r="P4034" s="10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0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2">
        <f t="shared" ref="O4035:O4098" si="252">ROUND(E4035/D4035*100,0)</f>
        <v>26</v>
      </c>
      <c r="P4035" s="10">
        <f t="shared" ref="P4035:P4098" si="253">ROUND(E4035/L4035,2)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0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2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0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2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0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2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0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2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0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2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2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0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2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0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2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0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2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0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2">
        <f t="shared" si="252"/>
        <v>0</v>
      </c>
      <c r="P4045" s="10" t="e">
        <f t="shared" si="253"/>
        <v>#DIV/0!</v>
      </c>
      <c r="Q4045" s="12" t="s">
        <v>8315</v>
      </c>
      <c r="R4045" t="s">
        <v>8316</v>
      </c>
      <c r="S4045" s="17">
        <f t="shared" si="254"/>
        <v>41948.957465277781</v>
      </c>
      <c r="T4045" s="10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2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0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2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0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2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0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2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0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2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2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0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2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0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2">
        <f t="shared" si="252"/>
        <v>0</v>
      </c>
      <c r="P4053" s="10" t="e">
        <f t="shared" si="253"/>
        <v>#DIV/0!</v>
      </c>
      <c r="Q4053" s="12" t="s">
        <v>8315</v>
      </c>
      <c r="R4053" t="s">
        <v>8316</v>
      </c>
      <c r="S4053" s="17">
        <f t="shared" si="254"/>
        <v>41761.810150462967</v>
      </c>
      <c r="T4053" s="10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2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0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2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0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2">
        <f t="shared" si="252"/>
        <v>0</v>
      </c>
      <c r="P4056" s="10" t="e">
        <f t="shared" si="253"/>
        <v>#DIV/0!</v>
      </c>
      <c r="Q4056" s="12" t="s">
        <v>8315</v>
      </c>
      <c r="R4056" t="s">
        <v>8316</v>
      </c>
      <c r="S4056" s="17">
        <f t="shared" si="254"/>
        <v>42613.841261574074</v>
      </c>
      <c r="T4056" s="10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2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0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2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0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2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0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2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2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0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2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0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2">
        <f t="shared" si="252"/>
        <v>0</v>
      </c>
      <c r="P4063" s="10" t="e">
        <f t="shared" si="253"/>
        <v>#DIV/0!</v>
      </c>
      <c r="Q4063" s="12" t="s">
        <v>8315</v>
      </c>
      <c r="R4063" t="s">
        <v>8316</v>
      </c>
      <c r="S4063" s="17">
        <f t="shared" si="254"/>
        <v>42421.141469907408</v>
      </c>
      <c r="T4063" s="10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2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0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2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0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2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0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2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0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2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0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2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0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2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2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0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2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0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2">
        <f t="shared" si="252"/>
        <v>0</v>
      </c>
      <c r="P4073" s="10" t="e">
        <f t="shared" si="253"/>
        <v>#DIV/0!</v>
      </c>
      <c r="Q4073" s="12" t="s">
        <v>8315</v>
      </c>
      <c r="R4073" t="s">
        <v>8316</v>
      </c>
      <c r="S4073" s="17">
        <f t="shared" si="254"/>
        <v>42700.804756944446</v>
      </c>
      <c r="T4073" s="10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2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0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2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0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2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0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2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0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2">
        <f t="shared" si="252"/>
        <v>0</v>
      </c>
      <c r="P4078" s="10" t="e">
        <f t="shared" si="253"/>
        <v>#DIV/0!</v>
      </c>
      <c r="Q4078" s="12" t="s">
        <v>8315</v>
      </c>
      <c r="R4078" t="s">
        <v>8316</v>
      </c>
      <c r="S4078" s="17">
        <f t="shared" si="254"/>
        <v>41905.795706018522</v>
      </c>
      <c r="T4078" s="10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2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0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2">
        <f t="shared" si="252"/>
        <v>0</v>
      </c>
      <c r="P4080" s="10" t="e">
        <f t="shared" si="253"/>
        <v>#DIV/0!</v>
      </c>
      <c r="Q4080" s="12" t="s">
        <v>8315</v>
      </c>
      <c r="R4080" t="s">
        <v>8316</v>
      </c>
      <c r="S4080" s="17">
        <f t="shared" si="254"/>
        <v>42732.787523148145</v>
      </c>
      <c r="T4080" s="1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2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0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2">
        <f t="shared" si="252"/>
        <v>0</v>
      </c>
      <c r="P4082" s="10" t="e">
        <f t="shared" si="253"/>
        <v>#DIV/0!</v>
      </c>
      <c r="Q4082" s="12" t="s">
        <v>8315</v>
      </c>
      <c r="R4082" t="s">
        <v>8316</v>
      </c>
      <c r="S4082" s="17">
        <f t="shared" si="254"/>
        <v>42511.698101851856</v>
      </c>
      <c r="T4082" s="10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2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0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2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0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2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0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2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0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2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0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2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0">
        <f t="shared" si="255"/>
        <v>2015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2">
        <f t="shared" si="252"/>
        <v>0</v>
      </c>
      <c r="P4089" s="10" t="e">
        <f t="shared" si="253"/>
        <v>#DIV/0!</v>
      </c>
      <c r="Q4089" s="12" t="s">
        <v>8315</v>
      </c>
      <c r="R4089" t="s">
        <v>8316</v>
      </c>
      <c r="S4089" s="17">
        <f t="shared" si="254"/>
        <v>42538.742893518516</v>
      </c>
      <c r="T4089" s="10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2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2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0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2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0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2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0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2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0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2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0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2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0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2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0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2">
        <f t="shared" si="252"/>
        <v>11</v>
      </c>
      <c r="P4098" s="10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0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2">
        <f t="shared" ref="O4099:O4115" si="256">ROUND(E4099/D4099*100,0)</f>
        <v>0</v>
      </c>
      <c r="P4099" s="10" t="e">
        <f t="shared" ref="P4099:P4115" si="257">ROUND(E4099/L4099,2)</f>
        <v>#DIV/0!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0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2">
        <f t="shared" si="256"/>
        <v>0</v>
      </c>
      <c r="P4100" s="10" t="e">
        <f t="shared" si="257"/>
        <v>#DIV/0!</v>
      </c>
      <c r="Q4100" s="12" t="s">
        <v>8315</v>
      </c>
      <c r="R4100" t="s">
        <v>8316</v>
      </c>
      <c r="S4100" s="17">
        <f t="shared" si="258"/>
        <v>42495.722187499996</v>
      </c>
      <c r="T4100" s="1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2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0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2">
        <f t="shared" si="256"/>
        <v>0</v>
      </c>
      <c r="P4102" s="10" t="e">
        <f t="shared" si="257"/>
        <v>#DIV/0!</v>
      </c>
      <c r="Q4102" s="12" t="s">
        <v>8315</v>
      </c>
      <c r="R4102" t="s">
        <v>8316</v>
      </c>
      <c r="S4102" s="17">
        <f t="shared" si="258"/>
        <v>41927.124884259261</v>
      </c>
      <c r="T4102" s="10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2">
        <f t="shared" si="256"/>
        <v>0</v>
      </c>
      <c r="P4103" s="10" t="e">
        <f t="shared" si="257"/>
        <v>#DIV/0!</v>
      </c>
      <c r="Q4103" s="12" t="s">
        <v>8315</v>
      </c>
      <c r="R4103" t="s">
        <v>8316</v>
      </c>
      <c r="S4103" s="17">
        <f t="shared" si="258"/>
        <v>42730.903726851851</v>
      </c>
      <c r="T4103" s="10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2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0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2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0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2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0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2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0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2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0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2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0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2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2">
        <f t="shared" si="256"/>
        <v>0</v>
      </c>
      <c r="P4111" s="10" t="e">
        <f t="shared" si="257"/>
        <v>#DIV/0!</v>
      </c>
      <c r="Q4111" s="12" t="s">
        <v>8315</v>
      </c>
      <c r="R4111" t="s">
        <v>8316</v>
      </c>
      <c r="S4111" s="17">
        <f t="shared" si="258"/>
        <v>42307.539398148147</v>
      </c>
      <c r="T4111" s="10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2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0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2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0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2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0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2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0">
        <f t="shared" si="259"/>
        <v>2015</v>
      </c>
    </row>
  </sheetData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H14" sqref="H14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8367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9" t="s">
        <v>8374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25">
      <c r="A7" s="19" t="s">
        <v>8375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25">
      <c r="A8" s="19" t="s">
        <v>8376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25">
      <c r="A9" s="19" t="s">
        <v>8377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25">
      <c r="A10" s="19" t="s">
        <v>8368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25">
      <c r="A11" s="19" t="s">
        <v>8378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25">
      <c r="A12" s="19" t="s">
        <v>8369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25">
      <c r="A13" s="19" t="s">
        <v>8370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25">
      <c r="A14" s="19" t="s">
        <v>8371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25">
      <c r="A15" s="19" t="s">
        <v>8372</v>
      </c>
      <c r="B15" s="15"/>
      <c r="C15" s="15">
        <v>50</v>
      </c>
      <c r="D15" s="15">
        <v>65</v>
      </c>
      <c r="E15" s="15">
        <v>115</v>
      </c>
    </row>
    <row r="16" spans="1:5" x14ac:dyDescent="0.25">
      <c r="A16" s="19" t="s">
        <v>8373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25">
      <c r="A17" s="19" t="s">
        <v>8379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25">
      <c r="A18" s="19" t="s">
        <v>8361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2" sqref="A2"/>
    </sheetView>
  </sheetViews>
  <sheetFormatPr defaultRowHeight="15" x14ac:dyDescent="0.25"/>
  <cols>
    <col min="1" max="1" width="17.85546875" bestFit="1" customWidth="1"/>
    <col min="2" max="2" width="22.5703125" customWidth="1"/>
    <col min="3" max="3" width="23" customWidth="1"/>
    <col min="4" max="4" width="20.85546875" customWidth="1"/>
    <col min="5" max="5" width="19.42578125" customWidth="1"/>
    <col min="6" max="6" width="26.42578125" style="25" customWidth="1"/>
    <col min="7" max="7" width="21.28515625" customWidth="1"/>
    <col min="8" max="8" width="21.140625" customWidth="1"/>
  </cols>
  <sheetData>
    <row r="1" spans="1:8" s="1" customFormat="1" x14ac:dyDescent="0.25">
      <c r="A1" s="20" t="s">
        <v>8366</v>
      </c>
      <c r="B1" s="20" t="s">
        <v>8380</v>
      </c>
      <c r="C1" s="20" t="s">
        <v>8381</v>
      </c>
      <c r="D1" s="20" t="s">
        <v>8382</v>
      </c>
      <c r="E1" s="20" t="s">
        <v>8383</v>
      </c>
      <c r="F1" s="24" t="s">
        <v>8384</v>
      </c>
      <c r="G1" s="26" t="s">
        <v>8385</v>
      </c>
      <c r="H1" s="26" t="s">
        <v>8386</v>
      </c>
    </row>
    <row r="2" spans="1:8" x14ac:dyDescent="0.25">
      <c r="A2" t="s">
        <v>8387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25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25">
      <c r="A3" t="s">
        <v>8388</v>
      </c>
      <c r="B3">
        <f>COUNTIFS(Kickstarter!$D:$D,"&gt;=1000",Kickstarter!F:F,"successful",Kickstarter!$D:$D,"&lt;=4999",Kickstarter!$R:$R,"plays")</f>
        <v>388</v>
      </c>
      <c r="C3">
        <f>COUNTIFS(Kickstarter!$D:$D,"&gt;=1000",Kickstarter!F:F,"failed",Kickstarter!$D:$D,"&lt;=4999",Kickstarter!$R:$R,"plays")</f>
        <v>146</v>
      </c>
      <c r="D3">
        <f>COUNTIFS(Kickstarter!$D:$D,"&gt;=1000",Kickstarter!F:F,"canceled",Kickstarter!$D:$D,"&lt;=4999",Kickstarter!$R:$R,"plays")</f>
        <v>0</v>
      </c>
      <c r="E3">
        <f t="shared" ref="E3:E13" si="0">SUM(B3,C3,D3)</f>
        <v>534</v>
      </c>
      <c r="F3" s="25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25">
      <c r="A4" t="s">
        <v>8389</v>
      </c>
      <c r="B4">
        <f>COUNTIFS(Kickstarter!$D:$D,"&gt;=5000",Kickstarter!F:F,"successful",Kickstarter!$D:$D,"&lt;=9999",Kickstarter!$R:$R,"plays")</f>
        <v>93</v>
      </c>
      <c r="C4">
        <f>COUNTIFS(Kickstarter!$D:$D,"&gt;=5000",Kickstarter!F:F,"failed",Kickstarter!$D:$D,"&lt;=9999",Kickstarter!$R:$R,"plays")</f>
        <v>76</v>
      </c>
      <c r="D4">
        <f>COUNTIFS(Kickstarter!$D:$D,"&gt;=5000",Kickstarter!F:F,"canceled",Kickstarter!$D:$D,"&lt;=9999",Kickstarter!$R:$R,"plays")</f>
        <v>0</v>
      </c>
      <c r="E4">
        <f t="shared" si="0"/>
        <v>169</v>
      </c>
      <c r="F4" s="25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25">
      <c r="A5" t="s">
        <v>8390</v>
      </c>
      <c r="B5">
        <f>COUNTIFS(Kickstarter!$D:$D,"&gt;=10000",Kickstarter!F:F,"successful",Kickstarter!$D:$D,"&lt;=14999",Kickstarter!$R:$R,"plays")</f>
        <v>39</v>
      </c>
      <c r="C5">
        <f>COUNTIFS(Kickstarter!$D:$D,"&gt;=10000",Kickstarter!F:F,"failed",Kickstarter!$D:$D,"&lt;=14999",Kickstarter!$R:$R,"plays")</f>
        <v>33</v>
      </c>
      <c r="D5">
        <f>COUNTIFS(Kickstarter!$D:$D,"&gt;=10000",Kickstarter!F:F,"canceled",Kickstarter!$D:$D,"&lt;=14999",Kickstarter!$R:$R,"plays")</f>
        <v>0</v>
      </c>
      <c r="E5">
        <f t="shared" si="0"/>
        <v>72</v>
      </c>
      <c r="F5" s="25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25">
      <c r="A6" t="s">
        <v>8391</v>
      </c>
      <c r="B6">
        <f>COUNTIFS(Kickstarter!$D:$D,"&gt;=15000",Kickstarter!F:F,"successful",Kickstarter!$D:$D,"&lt;=19999",Kickstarter!$R:$R,"plays")</f>
        <v>12</v>
      </c>
      <c r="C6">
        <f>COUNTIFS(Kickstarter!$D:$D,"&gt;=15000",Kickstarter!F:F,"failed",Kickstarter!$D:$D,"&lt;=19999",Kickstarter!$R:$R,"plays")</f>
        <v>12</v>
      </c>
      <c r="D6">
        <f>COUNTIFS(Kickstarter!$D:$D,"&gt;=15000",Kickstarter!F:F,"canceled",Kickstarter!$D:$D,"&lt;=19999",Kickstarter!$R:$R,"plays")</f>
        <v>0</v>
      </c>
      <c r="E6">
        <f t="shared" si="0"/>
        <v>24</v>
      </c>
      <c r="F6" s="25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25">
      <c r="A7" t="s">
        <v>8392</v>
      </c>
      <c r="B7">
        <f>COUNTIFS(Kickstarter!$D:$D,"&gt;=20000",Kickstarter!F:F,"successful",Kickstarter!$D:$D,"&lt;=24999",Kickstarter!$R:$R,"plays")</f>
        <v>9</v>
      </c>
      <c r="C7">
        <f>COUNTIFS(Kickstarter!$D:$D,"&gt;=20000",Kickstarter!F:F,"failed",Kickstarter!$D:$D,"&lt;=24999",Kickstarter!$R:$R,"plays")</f>
        <v>11</v>
      </c>
      <c r="D7">
        <f>COUNTIFS(Kickstarter!$D:$D,"&gt;=20000",Kickstarter!F:F,"canceled",Kickstarter!$D:$D,"&lt;=24999",Kickstarter!$R:$R,"plays")</f>
        <v>0</v>
      </c>
      <c r="E7">
        <f t="shared" si="0"/>
        <v>20</v>
      </c>
      <c r="F7" s="25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25">
      <c r="A8" t="s">
        <v>8394</v>
      </c>
      <c r="B8">
        <f>COUNTIFS(Kickstarter!$D:$D,"&gt;=25000",Kickstarter!F:F,"successful",Kickstarter!$D:$D,"&lt;=29999",Kickstarter!$R:$R,"plays")</f>
        <v>1</v>
      </c>
      <c r="C8">
        <f>COUNTIFS(Kickstarter!$D:$D,"&gt;=25000",Kickstarter!F:F,"failed",Kickstarter!$D:$D,"&lt;=29999",Kickstarter!$R:$R,"plays")</f>
        <v>4</v>
      </c>
      <c r="D8">
        <f>COUNTIFS(Kickstarter!$D:$D,"&gt;=25000",Kickstarter!F:F,"canceled",Kickstarter!$D:$D,"&lt;=29999",Kickstarter!$R:$R,"plays")</f>
        <v>0</v>
      </c>
      <c r="E8">
        <f t="shared" si="0"/>
        <v>5</v>
      </c>
      <c r="F8" s="25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25">
      <c r="A9" t="s">
        <v>8395</v>
      </c>
      <c r="B9">
        <f>COUNTIFS(Kickstarter!$D:$D,"&gt;=30000",Kickstarter!F:F,"successful",Kickstarter!$D:$D,"&lt;=34999",Kickstarter!$R:$R,"plays")</f>
        <v>3</v>
      </c>
      <c r="C9">
        <f>COUNTIFS(Kickstarter!$D:$D,"&gt;=30000",Kickstarter!F:F,"failed",Kickstarter!$D:$D,"&lt;=34999",Kickstarter!$R:$R,"plays")</f>
        <v>8</v>
      </c>
      <c r="D9">
        <f>COUNTIFS(Kickstarter!$D:$D,"&gt;=30000",Kickstarter!F:F,"canceled",Kickstarter!$D:$D,"&lt;=34999",Kickstarter!$R:$R,"plays")</f>
        <v>0</v>
      </c>
      <c r="E9">
        <f t="shared" si="0"/>
        <v>11</v>
      </c>
      <c r="F9" s="25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25">
      <c r="A10" t="s">
        <v>8396</v>
      </c>
      <c r="B10">
        <f>COUNTIFS(Kickstarter!$D:$D,"&gt;=35000",Kickstarter!F:F,"successful",Kickstarter!$D:$D,"&lt;=39999",Kickstarter!$R:$R,"plays")</f>
        <v>4</v>
      </c>
      <c r="C10">
        <f>COUNTIFS(Kickstarter!$D:$D,"&gt;=35000",Kickstarter!F:F,"failed",Kickstarter!$D:$D,"&lt;=39999",Kickstarter!$R:$R,"plays")</f>
        <v>2</v>
      </c>
      <c r="D10">
        <f>COUNTIFS(Kickstarter!$D:$D,"&gt;=35000",Kickstarter!F:F,"canceled",Kickstarter!$D:$D,"&lt;=39999",Kickstarter!$R:$R,"plays")</f>
        <v>0</v>
      </c>
      <c r="E10">
        <f t="shared" si="0"/>
        <v>6</v>
      </c>
      <c r="F10" s="25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25">
      <c r="A11" t="s">
        <v>8397</v>
      </c>
      <c r="B11">
        <f>COUNTIFS(Kickstarter!$D:$D,"&gt;=40000",Kickstarter!F:F,"successful",Kickstarter!$D:$D,"&lt;=44999",Kickstarter!$R:$R,"plays")</f>
        <v>2</v>
      </c>
      <c r="C11">
        <f>COUNTIFS(Kickstarter!$D:$D,"&gt;=40000",Kickstarter!F:F,"failed",Kickstarter!$D:$D,"&lt;=44999",Kickstarter!$R:$R,"plays")</f>
        <v>1</v>
      </c>
      <c r="D11">
        <f>COUNTIFS(Kickstarter!$D:$D,"&gt;=40000",Kickstarter!F:F,"canceled",Kickstarter!$D:$D,"&lt;=44999",Kickstarter!$R:$R,"plays")</f>
        <v>0</v>
      </c>
      <c r="E11">
        <f t="shared" si="0"/>
        <v>3</v>
      </c>
      <c r="F11" s="25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25">
      <c r="A12" t="s">
        <v>8398</v>
      </c>
      <c r="B12">
        <f>COUNTIFS(Kickstarter!$D:$D,"&gt;=45000",Kickstarter!F:F,"successful",Kickstarter!$D:$D,"&lt;=49999",Kickstarter!$R:$R,"plays")</f>
        <v>0</v>
      </c>
      <c r="C12">
        <f>COUNTIFS(Kickstarter!$D:$D,"&gt;=45000",Kickstarter!F:F,"failed",Kickstarter!$D:$D,"&lt;=49999",Kickstarter!$R:$R,"plays")</f>
        <v>1</v>
      </c>
      <c r="D12">
        <f>COUNTIFS(Kickstarter!$D:$D,"&gt;=45000",Kickstarter!F:F,"canceled",Kickstarter!$D:$D,"&lt;=49999",Kickstarter!$R:$R,"plays")</f>
        <v>0</v>
      </c>
      <c r="E12">
        <f t="shared" si="0"/>
        <v>1</v>
      </c>
      <c r="F12" s="25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25">
      <c r="A13" t="s">
        <v>8393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5">
        <f t="shared" si="1"/>
        <v>0.125</v>
      </c>
      <c r="G13" s="9">
        <f t="shared" si="2"/>
        <v>0.875</v>
      </c>
      <c r="H13" s="9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workbookViewId="0">
      <selection activeCell="A2" sqref="A2"/>
    </sheetView>
  </sheetViews>
  <sheetFormatPr defaultRowHeight="15" x14ac:dyDescent="0.25"/>
  <cols>
    <col min="1" max="1" width="17.85546875" customWidth="1"/>
    <col min="2" max="2" width="27.7109375" customWidth="1"/>
    <col min="3" max="3" width="23.85546875" customWidth="1"/>
    <col min="4" max="4" width="26.7109375" customWidth="1"/>
    <col min="5" max="5" width="26.140625" bestFit="1" customWidth="1"/>
    <col min="6" max="6" width="3.85546875" bestFit="1" customWidth="1"/>
    <col min="7" max="7" width="6.85546875" customWidth="1"/>
    <col min="8" max="8" width="3.85546875" customWidth="1"/>
    <col min="9" max="9" width="6.85546875" customWidth="1"/>
    <col min="10" max="10" width="4.85546875" customWidth="1"/>
    <col min="11" max="11" width="7.85546875" customWidth="1"/>
    <col min="12" max="12" width="4.85546875" bestFit="1" customWidth="1"/>
    <col min="13" max="13" width="7.85546875" bestFit="1" customWidth="1"/>
    <col min="14" max="14" width="4.85546875" bestFit="1" customWidth="1"/>
    <col min="15" max="15" width="7.85546875" bestFit="1" customWidth="1"/>
    <col min="16" max="16" width="4.85546875" bestFit="1" customWidth="1"/>
    <col min="17" max="17" width="7.85546875" bestFit="1" customWidth="1"/>
    <col min="18" max="18" width="4.85546875" bestFit="1" customWidth="1"/>
    <col min="19" max="19" width="7.85546875" bestFit="1" customWidth="1"/>
    <col min="20" max="20" width="4.85546875" bestFit="1" customWidth="1"/>
    <col min="21" max="21" width="7.85546875" bestFit="1" customWidth="1"/>
    <col min="22" max="22" width="5.85546875" bestFit="1" customWidth="1"/>
    <col min="23" max="23" width="8.85546875" bestFit="1" customWidth="1"/>
    <col min="24" max="24" width="11.28515625" bestFit="1" customWidth="1"/>
    <col min="25" max="25" width="4.85546875" customWidth="1"/>
    <col min="26" max="27" width="7.85546875" customWidth="1"/>
    <col min="28" max="28" width="4.85546875" customWidth="1"/>
    <col min="29" max="30" width="7.85546875" customWidth="1"/>
    <col min="31" max="31" width="5.85546875" customWidth="1"/>
    <col min="32" max="32" width="7.85546875" customWidth="1"/>
    <col min="33" max="33" width="8.85546875" customWidth="1"/>
    <col min="34" max="34" width="5.85546875" customWidth="1"/>
    <col min="35" max="36" width="8.85546875" customWidth="1"/>
    <col min="37" max="37" width="11.28515625" bestFit="1" customWidth="1"/>
  </cols>
  <sheetData>
    <row r="3" spans="1:4" x14ac:dyDescent="0.25">
      <c r="A3" s="13" t="s">
        <v>8362</v>
      </c>
      <c r="B3" t="s">
        <v>8399</v>
      </c>
      <c r="C3" t="s">
        <v>8400</v>
      </c>
      <c r="D3" t="s">
        <v>8401</v>
      </c>
    </row>
    <row r="4" spans="1:4" x14ac:dyDescent="0.25">
      <c r="A4" s="14" t="s">
        <v>8388</v>
      </c>
      <c r="B4" s="15">
        <v>0.72659176029962547</v>
      </c>
      <c r="C4" s="15">
        <v>0.27340823970037453</v>
      </c>
      <c r="D4" s="15">
        <v>0</v>
      </c>
    </row>
    <row r="5" spans="1:4" x14ac:dyDescent="0.25">
      <c r="A5" s="14" t="s">
        <v>8390</v>
      </c>
      <c r="B5" s="15">
        <v>0.54166666666666663</v>
      </c>
      <c r="C5" s="15">
        <v>0.45833333333333331</v>
      </c>
      <c r="D5" s="15">
        <v>0</v>
      </c>
    </row>
    <row r="6" spans="1:4" x14ac:dyDescent="0.25">
      <c r="A6" s="14" t="s">
        <v>8391</v>
      </c>
      <c r="B6" s="15">
        <v>0.5</v>
      </c>
      <c r="C6" s="15">
        <v>0.5</v>
      </c>
      <c r="D6" s="15">
        <v>0</v>
      </c>
    </row>
    <row r="7" spans="1:4" x14ac:dyDescent="0.25">
      <c r="A7" s="14" t="s">
        <v>8392</v>
      </c>
      <c r="B7" s="15">
        <v>0.45</v>
      </c>
      <c r="C7" s="15">
        <v>0.55000000000000004</v>
      </c>
      <c r="D7" s="15">
        <v>0</v>
      </c>
    </row>
    <row r="8" spans="1:4" x14ac:dyDescent="0.25">
      <c r="A8" s="14" t="s">
        <v>8394</v>
      </c>
      <c r="B8" s="15">
        <v>0.2</v>
      </c>
      <c r="C8" s="15">
        <v>0.8</v>
      </c>
      <c r="D8" s="15">
        <v>0</v>
      </c>
    </row>
    <row r="9" spans="1:4" x14ac:dyDescent="0.25">
      <c r="A9" s="14" t="s">
        <v>8395</v>
      </c>
      <c r="B9" s="15">
        <v>0.27272727272727271</v>
      </c>
      <c r="C9" s="15">
        <v>0.72727272727272729</v>
      </c>
      <c r="D9" s="15">
        <v>0</v>
      </c>
    </row>
    <row r="10" spans="1:4" x14ac:dyDescent="0.25">
      <c r="A10" s="14" t="s">
        <v>8396</v>
      </c>
      <c r="B10" s="15">
        <v>0.66666666666666663</v>
      </c>
      <c r="C10" s="15">
        <v>0.33333333333333331</v>
      </c>
      <c r="D10" s="15">
        <v>0</v>
      </c>
    </row>
    <row r="11" spans="1:4" x14ac:dyDescent="0.25">
      <c r="A11" s="14" t="s">
        <v>8397</v>
      </c>
      <c r="B11" s="15">
        <v>0.66666666666666663</v>
      </c>
      <c r="C11" s="15">
        <v>0.33333333333333331</v>
      </c>
      <c r="D11" s="15">
        <v>0</v>
      </c>
    </row>
    <row r="12" spans="1:4" x14ac:dyDescent="0.25">
      <c r="A12" s="14" t="s">
        <v>8398</v>
      </c>
      <c r="B12" s="15">
        <v>0</v>
      </c>
      <c r="C12" s="15">
        <v>1</v>
      </c>
      <c r="D12" s="15">
        <v>0</v>
      </c>
    </row>
    <row r="13" spans="1:4" x14ac:dyDescent="0.25">
      <c r="A13" s="14" t="s">
        <v>8389</v>
      </c>
      <c r="B13" s="15">
        <v>0.55029585798816572</v>
      </c>
      <c r="C13" s="15">
        <v>0.44970414201183434</v>
      </c>
      <c r="D13" s="15">
        <v>0</v>
      </c>
    </row>
    <row r="14" spans="1:4" x14ac:dyDescent="0.25">
      <c r="A14" s="14" t="s">
        <v>8393</v>
      </c>
      <c r="B14" s="15">
        <v>0.125</v>
      </c>
      <c r="C14" s="15">
        <v>0.875</v>
      </c>
      <c r="D14" s="15">
        <v>0</v>
      </c>
    </row>
    <row r="15" spans="1:4" x14ac:dyDescent="0.25">
      <c r="A15" s="14" t="s">
        <v>8387</v>
      </c>
      <c r="B15" s="15">
        <v>0.75806451612903225</v>
      </c>
      <c r="C15" s="15">
        <v>0.24193548387096775</v>
      </c>
      <c r="D15" s="15">
        <v>0</v>
      </c>
    </row>
    <row r="16" spans="1:4" x14ac:dyDescent="0.25">
      <c r="A16" s="14" t="s">
        <v>8361</v>
      </c>
      <c r="B16" s="15">
        <v>5.4576794071440959</v>
      </c>
      <c r="C16" s="15">
        <v>6.5423205928559041</v>
      </c>
      <c r="D16" s="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Kickstarter</vt:lpstr>
      <vt:lpstr>Outcomes Based on Launch Date</vt:lpstr>
      <vt:lpstr>Outcomes Based on Goals</vt:lpstr>
      <vt:lpstr>Sheet2</vt:lpstr>
      <vt:lpstr>Theater_Outcomes_vs_Launch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Josue</cp:lastModifiedBy>
  <dcterms:created xsi:type="dcterms:W3CDTF">2017-04-20T15:17:24Z</dcterms:created>
  <dcterms:modified xsi:type="dcterms:W3CDTF">2020-09-27T20:15:59Z</dcterms:modified>
</cp:coreProperties>
</file>