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7127C526-5EE0-4DAA-9F01-7205E00773C5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ll Participants" sheetId="1" r:id="rId1"/>
    <sheet name="Completed Participants" sheetId="2" r:id="rId2"/>
    <sheet name="JB PhD" sheetId="3" r:id="rId3"/>
  </sheets>
  <definedNames>
    <definedName name="_xlnm._FilterDatabase" localSheetId="0" hidden="1">'All Participants'!$A$1:$S$72</definedName>
    <definedName name="_xlnm._FilterDatabase" localSheetId="1" hidden="1">'Completed Participants'!$F$1:$F$45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3" l="1"/>
  <c r="C31" i="3"/>
  <c r="L28" i="3"/>
  <c r="M28" i="3" s="1"/>
  <c r="J28" i="3"/>
  <c r="L27" i="3"/>
  <c r="M27" i="3" s="1"/>
  <c r="J27" i="3"/>
  <c r="L26" i="3"/>
  <c r="M26" i="3" s="1"/>
  <c r="J26" i="3"/>
  <c r="L25" i="3"/>
  <c r="M25" i="3" s="1"/>
  <c r="J25" i="3"/>
  <c r="M24" i="3"/>
  <c r="L24" i="3"/>
  <c r="J24" i="3"/>
  <c r="L23" i="3"/>
  <c r="M23" i="3" s="1"/>
  <c r="J23" i="3"/>
  <c r="L22" i="3"/>
  <c r="M22" i="3" s="1"/>
  <c r="J22" i="3"/>
  <c r="L21" i="3"/>
  <c r="M21" i="3" s="1"/>
  <c r="J21" i="3"/>
  <c r="L20" i="3"/>
  <c r="M20" i="3" s="1"/>
  <c r="J20" i="3"/>
  <c r="L19" i="3"/>
  <c r="M19" i="3" s="1"/>
  <c r="J19" i="3"/>
  <c r="L18" i="3"/>
  <c r="M18" i="3" s="1"/>
  <c r="J18" i="3"/>
  <c r="M17" i="3"/>
  <c r="L17" i="3"/>
  <c r="J17" i="3"/>
  <c r="L16" i="3"/>
  <c r="M16" i="3" s="1"/>
  <c r="J16" i="3"/>
  <c r="L15" i="3"/>
  <c r="M15" i="3" s="1"/>
  <c r="J15" i="3"/>
  <c r="L14" i="3"/>
  <c r="M14" i="3" s="1"/>
  <c r="J14" i="3"/>
  <c r="L13" i="3"/>
  <c r="M13" i="3" s="1"/>
  <c r="J13" i="3"/>
  <c r="L12" i="3"/>
  <c r="M12" i="3" s="1"/>
  <c r="J12" i="3"/>
  <c r="L11" i="3"/>
  <c r="M11" i="3" s="1"/>
  <c r="J11" i="3"/>
  <c r="L10" i="3"/>
  <c r="M10" i="3" s="1"/>
  <c r="J10" i="3"/>
  <c r="L9" i="3"/>
  <c r="M9" i="3" s="1"/>
  <c r="J9" i="3"/>
  <c r="L8" i="3"/>
  <c r="M8" i="3" s="1"/>
  <c r="J8" i="3"/>
  <c r="L7" i="3"/>
  <c r="M7" i="3" s="1"/>
  <c r="J7" i="3"/>
  <c r="L6" i="3"/>
  <c r="M6" i="3" s="1"/>
  <c r="J6" i="3"/>
  <c r="L5" i="3"/>
  <c r="M5" i="3" s="1"/>
  <c r="J5" i="3"/>
  <c r="L4" i="3"/>
  <c r="M4" i="3" s="1"/>
  <c r="J4" i="3"/>
  <c r="L3" i="3"/>
  <c r="M3" i="3" s="1"/>
  <c r="J3" i="3"/>
  <c r="L2" i="3"/>
  <c r="M2" i="3" s="1"/>
  <c r="J2" i="3"/>
  <c r="J2" i="1"/>
  <c r="L2" i="1"/>
  <c r="M2" i="1" s="1"/>
  <c r="J3" i="1"/>
  <c r="L3" i="1"/>
  <c r="M3" i="1" s="1"/>
  <c r="J4" i="1"/>
  <c r="L4" i="1"/>
  <c r="M4" i="1" s="1"/>
  <c r="J5" i="1"/>
  <c r="L5" i="1"/>
  <c r="M5" i="1" s="1"/>
  <c r="J6" i="1"/>
  <c r="L6" i="1"/>
  <c r="M6" i="1" s="1"/>
  <c r="J7" i="1"/>
  <c r="L7" i="1"/>
  <c r="M7" i="1" s="1"/>
  <c r="J8" i="1"/>
  <c r="L8" i="1"/>
  <c r="M8" i="1" s="1"/>
  <c r="J9" i="1"/>
  <c r="L9" i="1"/>
  <c r="M9" i="1" s="1"/>
  <c r="J10" i="1"/>
  <c r="L10" i="1"/>
  <c r="M10" i="1" s="1"/>
  <c r="J11" i="1"/>
  <c r="L11" i="1"/>
  <c r="M11" i="1" s="1"/>
  <c r="J12" i="1"/>
  <c r="L12" i="1"/>
  <c r="M12" i="1" s="1"/>
  <c r="J13" i="1"/>
  <c r="L13" i="1"/>
  <c r="M13" i="1" s="1"/>
  <c r="J14" i="1"/>
  <c r="L14" i="1"/>
  <c r="M14" i="1" s="1"/>
  <c r="J15" i="1"/>
  <c r="L15" i="1"/>
  <c r="M15" i="1" s="1"/>
  <c r="J16" i="1"/>
  <c r="L16" i="1"/>
  <c r="M16" i="1" s="1"/>
  <c r="J17" i="1"/>
  <c r="L17" i="1"/>
  <c r="M17" i="1" s="1"/>
  <c r="J18" i="1"/>
  <c r="L18" i="1"/>
  <c r="M18" i="1" s="1"/>
  <c r="J19" i="1"/>
  <c r="L19" i="1"/>
  <c r="M19" i="1" s="1"/>
  <c r="J20" i="1"/>
  <c r="L20" i="1"/>
  <c r="M20" i="1" s="1"/>
  <c r="J21" i="1"/>
  <c r="L21" i="1"/>
  <c r="M21" i="1" s="1"/>
  <c r="J22" i="1"/>
  <c r="L22" i="1"/>
  <c r="M22" i="1" s="1"/>
  <c r="J23" i="1"/>
  <c r="L23" i="1"/>
  <c r="M23" i="1" s="1"/>
  <c r="J32" i="2"/>
  <c r="L32" i="2"/>
  <c r="M32" i="2" s="1"/>
  <c r="L42" i="2"/>
  <c r="M42" i="2" s="1"/>
  <c r="J42" i="2"/>
  <c r="L41" i="2"/>
  <c r="M41" i="2" s="1"/>
  <c r="J41" i="2"/>
  <c r="L40" i="2"/>
  <c r="M40" i="2" s="1"/>
  <c r="J40" i="2"/>
  <c r="L39" i="2"/>
  <c r="M39" i="2" s="1"/>
  <c r="J39" i="2"/>
  <c r="L38" i="2"/>
  <c r="M38" i="2" s="1"/>
  <c r="J38" i="2"/>
  <c r="L37" i="2"/>
  <c r="M37" i="2" s="1"/>
  <c r="J37" i="2"/>
  <c r="L36" i="2"/>
  <c r="M36" i="2" s="1"/>
  <c r="J36" i="2"/>
  <c r="L35" i="2"/>
  <c r="M35" i="2" s="1"/>
  <c r="J35" i="2"/>
  <c r="L34" i="2"/>
  <c r="M34" i="2" s="1"/>
  <c r="J34" i="2"/>
  <c r="L33" i="2"/>
  <c r="M33" i="2" s="1"/>
  <c r="J33" i="2"/>
  <c r="L31" i="2"/>
  <c r="M31" i="2" s="1"/>
  <c r="J31" i="2"/>
  <c r="L30" i="2"/>
  <c r="M30" i="2" s="1"/>
  <c r="J30" i="2"/>
  <c r="L29" i="2"/>
  <c r="M29" i="2" s="1"/>
  <c r="J29" i="2"/>
  <c r="L28" i="2"/>
  <c r="M28" i="2" s="1"/>
  <c r="J28" i="2"/>
  <c r="L27" i="2"/>
  <c r="M27" i="2" s="1"/>
  <c r="J27" i="2"/>
  <c r="L26" i="2"/>
  <c r="M26" i="2" s="1"/>
  <c r="J26" i="2"/>
  <c r="L25" i="2"/>
  <c r="M25" i="2" s="1"/>
  <c r="J25" i="2"/>
  <c r="L24" i="2"/>
  <c r="M24" i="2" s="1"/>
  <c r="J24" i="2"/>
  <c r="L23" i="2"/>
  <c r="M23" i="2" s="1"/>
  <c r="J23" i="2"/>
  <c r="L22" i="2"/>
  <c r="M22" i="2" s="1"/>
  <c r="J22" i="2"/>
  <c r="L21" i="2"/>
  <c r="M21" i="2" s="1"/>
  <c r="J21" i="2"/>
  <c r="L20" i="2"/>
  <c r="M20" i="2" s="1"/>
  <c r="J20" i="2"/>
  <c r="L19" i="2"/>
  <c r="M19" i="2" s="1"/>
  <c r="J19" i="2"/>
  <c r="L18" i="2"/>
  <c r="M18" i="2" s="1"/>
  <c r="J18" i="2"/>
  <c r="L17" i="2"/>
  <c r="M17" i="2" s="1"/>
  <c r="J17" i="2"/>
  <c r="L16" i="2"/>
  <c r="M16" i="2" s="1"/>
  <c r="J16" i="2"/>
  <c r="L15" i="2"/>
  <c r="M15" i="2" s="1"/>
  <c r="J15" i="2"/>
  <c r="L14" i="2"/>
  <c r="M14" i="2" s="1"/>
  <c r="J14" i="2"/>
  <c r="L13" i="2"/>
  <c r="M13" i="2" s="1"/>
  <c r="J13" i="2"/>
  <c r="L12" i="2"/>
  <c r="M12" i="2" s="1"/>
  <c r="J12" i="2"/>
  <c r="L11" i="2"/>
  <c r="M11" i="2" s="1"/>
  <c r="J11" i="2"/>
  <c r="L10" i="2"/>
  <c r="M10" i="2" s="1"/>
  <c r="J10" i="2"/>
  <c r="L9" i="2"/>
  <c r="M9" i="2" s="1"/>
  <c r="J9" i="2"/>
  <c r="L8" i="2"/>
  <c r="M8" i="2" s="1"/>
  <c r="J8" i="2"/>
  <c r="L7" i="2"/>
  <c r="M7" i="2" s="1"/>
  <c r="J7" i="2"/>
  <c r="L6" i="2"/>
  <c r="M6" i="2" s="1"/>
  <c r="J6" i="2"/>
  <c r="L5" i="2"/>
  <c r="M5" i="2" s="1"/>
  <c r="J5" i="2"/>
  <c r="L4" i="2"/>
  <c r="M4" i="2" s="1"/>
  <c r="J4" i="2"/>
  <c r="L3" i="2"/>
  <c r="M3" i="2" s="1"/>
  <c r="J3" i="2"/>
  <c r="L2" i="2"/>
  <c r="M2" i="2" s="1"/>
  <c r="J2" i="2"/>
  <c r="J65" i="1"/>
  <c r="J66" i="1"/>
  <c r="J67" i="1"/>
  <c r="J68" i="1"/>
  <c r="J69" i="1"/>
  <c r="J70" i="1"/>
  <c r="J71" i="1"/>
  <c r="J72" i="1"/>
  <c r="J64" i="1"/>
  <c r="J63" i="1"/>
  <c r="J62" i="1"/>
  <c r="L62" i="1" l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51" i="1" l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J53" i="1"/>
  <c r="J52" i="1"/>
  <c r="J54" i="1"/>
  <c r="J56" i="1"/>
  <c r="J58" i="1"/>
  <c r="J57" i="1"/>
  <c r="J59" i="1"/>
  <c r="J55" i="1"/>
  <c r="J60" i="1"/>
  <c r="J61" i="1"/>
  <c r="J51" i="1"/>
  <c r="L50" i="1"/>
  <c r="M50" i="1" s="1"/>
  <c r="J50" i="1"/>
  <c r="L49" i="1"/>
  <c r="M49" i="1" s="1"/>
  <c r="J49" i="1"/>
  <c r="L48" i="1"/>
  <c r="M48" i="1" s="1"/>
  <c r="J48" i="1"/>
  <c r="L47" i="1"/>
  <c r="M47" i="1" s="1"/>
  <c r="J47" i="1"/>
  <c r="J24" i="1" l="1"/>
  <c r="J25" i="1"/>
  <c r="J26" i="1"/>
  <c r="J27" i="1"/>
  <c r="J28" i="1"/>
  <c r="J29" i="1"/>
  <c r="J30" i="1"/>
  <c r="J31" i="1"/>
  <c r="J33" i="1"/>
  <c r="J35" i="1"/>
  <c r="J34" i="1"/>
  <c r="J36" i="1"/>
  <c r="J32" i="1"/>
  <c r="J37" i="1"/>
  <c r="J38" i="1"/>
  <c r="J40" i="1"/>
  <c r="J41" i="1"/>
  <c r="J39" i="1"/>
  <c r="J43" i="1"/>
  <c r="J42" i="1"/>
  <c r="J44" i="1"/>
  <c r="J45" i="1"/>
  <c r="J46" i="1"/>
  <c r="L24" i="1" l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3" i="1"/>
  <c r="M33" i="1" s="1"/>
  <c r="L35" i="1"/>
  <c r="M35" i="1" s="1"/>
  <c r="L34" i="1"/>
  <c r="M34" i="1" s="1"/>
  <c r="L36" i="1"/>
  <c r="M36" i="1" s="1"/>
  <c r="L32" i="1"/>
  <c r="M32" i="1" s="1"/>
  <c r="L37" i="1"/>
  <c r="M37" i="1" s="1"/>
  <c r="L38" i="1"/>
  <c r="M38" i="1" s="1"/>
  <c r="L40" i="1"/>
  <c r="M40" i="1" s="1"/>
  <c r="L41" i="1"/>
  <c r="M41" i="1" s="1"/>
  <c r="L39" i="1"/>
  <c r="M39" i="1" s="1"/>
  <c r="L43" i="1"/>
  <c r="M43" i="1" s="1"/>
  <c r="L42" i="1"/>
  <c r="M42" i="1" s="1"/>
  <c r="L44" i="1"/>
  <c r="M44" i="1" s="1"/>
  <c r="L45" i="1"/>
  <c r="M45" i="1" s="1"/>
  <c r="L46" i="1"/>
  <c r="M46" i="1" s="1"/>
</calcChain>
</file>

<file path=xl/sharedStrings.xml><?xml version="1.0" encoding="utf-8"?>
<sst xmlns="http://schemas.openxmlformats.org/spreadsheetml/2006/main" count="1255" uniqueCount="143">
  <si>
    <t>ID</t>
  </si>
  <si>
    <t>D002</t>
  </si>
  <si>
    <t>D005</t>
  </si>
  <si>
    <t>D011</t>
  </si>
  <si>
    <t>D013</t>
  </si>
  <si>
    <t>D010</t>
  </si>
  <si>
    <t>D018</t>
  </si>
  <si>
    <t>D027</t>
  </si>
  <si>
    <t>D021</t>
  </si>
  <si>
    <t>D023</t>
  </si>
  <si>
    <t>D028</t>
  </si>
  <si>
    <t>D029</t>
  </si>
  <si>
    <t>D034</t>
  </si>
  <si>
    <t>D033</t>
  </si>
  <si>
    <t>D035</t>
  </si>
  <si>
    <t>D036</t>
  </si>
  <si>
    <t>D037</t>
  </si>
  <si>
    <t>D041</t>
  </si>
  <si>
    <t>D017</t>
  </si>
  <si>
    <t>D048</t>
  </si>
  <si>
    <t>Ethnicity</t>
  </si>
  <si>
    <t>South-East Asian</t>
  </si>
  <si>
    <t>Caucasian</t>
  </si>
  <si>
    <t>North-East Asian</t>
  </si>
  <si>
    <t>Sub-Saharan African</t>
  </si>
  <si>
    <t>Middle-Eastern, North African, Somali Peninsula</t>
  </si>
  <si>
    <t>Caucasian/North African</t>
  </si>
  <si>
    <t>Chinese</t>
  </si>
  <si>
    <t>Sri Lankan</t>
  </si>
  <si>
    <t>Dravidians</t>
  </si>
  <si>
    <t>Hazara Afghani</t>
  </si>
  <si>
    <t>Indian</t>
  </si>
  <si>
    <t>Currently a student?</t>
  </si>
  <si>
    <t>Yes</t>
  </si>
  <si>
    <t>No</t>
  </si>
  <si>
    <t>Education (Currently Undertaking)</t>
  </si>
  <si>
    <t>Postgraduate University Degree (Graduate Diploma, Masters, PhD)</t>
  </si>
  <si>
    <t>Undergraduate University Degree (Bachelor, Honours)</t>
  </si>
  <si>
    <t>Education (Highest level achieved)</t>
  </si>
  <si>
    <t>Secondary School</t>
  </si>
  <si>
    <t>Employment</t>
  </si>
  <si>
    <t>Unemployed</t>
  </si>
  <si>
    <t>Working casually</t>
  </si>
  <si>
    <t>Working part time</t>
  </si>
  <si>
    <t>Working full time</t>
  </si>
  <si>
    <t>Occupation</t>
  </si>
  <si>
    <t>Kitchen Hand</t>
  </si>
  <si>
    <t>Nandoca</t>
  </si>
  <si>
    <t>Tutor</t>
  </si>
  <si>
    <t>Finance Analyst</t>
  </si>
  <si>
    <t>Student/Tutor - Lab Assistant</t>
  </si>
  <si>
    <t>Event Manager</t>
  </si>
  <si>
    <t>Childcare educator</t>
  </si>
  <si>
    <t xml:space="preserve">Head of Operations/Marketing </t>
  </si>
  <si>
    <t xml:space="preserve">Furniture removal </t>
  </si>
  <si>
    <t>Data Entry</t>
  </si>
  <si>
    <t>PhD Candidate</t>
  </si>
  <si>
    <t>Guest Service Agent</t>
  </si>
  <si>
    <t>Teacher</t>
  </si>
  <si>
    <t>D007</t>
  </si>
  <si>
    <t>Customer Service</t>
  </si>
  <si>
    <t>Occupational Therapist</t>
  </si>
  <si>
    <t>History Teacher</t>
  </si>
  <si>
    <t>Musician</t>
  </si>
  <si>
    <t>IT Trainer</t>
  </si>
  <si>
    <t>Retail Assistant</t>
  </si>
  <si>
    <t>DOB</t>
  </si>
  <si>
    <t>Sex</t>
  </si>
  <si>
    <t>Date of Admit</t>
  </si>
  <si>
    <t>F</t>
  </si>
  <si>
    <t>M</t>
  </si>
  <si>
    <t>Condition</t>
  </si>
  <si>
    <t>SR</t>
  </si>
  <si>
    <t>CM</t>
  </si>
  <si>
    <t>D050</t>
  </si>
  <si>
    <t>D056</t>
  </si>
  <si>
    <t>Assistant Building manager</t>
  </si>
  <si>
    <t>D064</t>
  </si>
  <si>
    <t>D060</t>
  </si>
  <si>
    <t xml:space="preserve">Self employed </t>
  </si>
  <si>
    <t>health food shop assistant</t>
  </si>
  <si>
    <t>D061</t>
  </si>
  <si>
    <t>D069</t>
  </si>
  <si>
    <t>D070</t>
  </si>
  <si>
    <t>D071</t>
  </si>
  <si>
    <t>D073</t>
  </si>
  <si>
    <t>Completed Study?</t>
  </si>
  <si>
    <t>Waitress/Bartender</t>
  </si>
  <si>
    <t>Software Developer</t>
  </si>
  <si>
    <t>Administrator</t>
  </si>
  <si>
    <t>Student</t>
  </si>
  <si>
    <t>Postal Clerk</t>
  </si>
  <si>
    <t>student</t>
  </si>
  <si>
    <t>TAFE/apprenticeship</t>
  </si>
  <si>
    <t xml:space="preserve">HR </t>
  </si>
  <si>
    <t>South Asian</t>
  </si>
  <si>
    <t>Start of At-home Week 1</t>
  </si>
  <si>
    <t>Age (at start of AH WK1)</t>
  </si>
  <si>
    <t>Height (cm)</t>
  </si>
  <si>
    <t>Weight (kg)</t>
  </si>
  <si>
    <t>D080</t>
  </si>
  <si>
    <t>BMI (kg/m^2)</t>
  </si>
  <si>
    <t>D087</t>
  </si>
  <si>
    <t>D098</t>
  </si>
  <si>
    <t>D103</t>
  </si>
  <si>
    <t>D102</t>
  </si>
  <si>
    <t>D104</t>
  </si>
  <si>
    <t>D096</t>
  </si>
  <si>
    <t>D105</t>
  </si>
  <si>
    <t>D106</t>
  </si>
  <si>
    <t>East Asian</t>
  </si>
  <si>
    <t>Sandwich Artist</t>
  </si>
  <si>
    <t>Filmmaker</t>
  </si>
  <si>
    <t>removalist</t>
  </si>
  <si>
    <t>Uber</t>
  </si>
  <si>
    <t>Cleaner</t>
  </si>
  <si>
    <t>Software engineer</t>
  </si>
  <si>
    <t>sales contractor</t>
  </si>
  <si>
    <t>isNCfirst</t>
  </si>
  <si>
    <t>D119</t>
  </si>
  <si>
    <t>D122</t>
  </si>
  <si>
    <t>D118</t>
  </si>
  <si>
    <t>D134</t>
  </si>
  <si>
    <t>D135</t>
  </si>
  <si>
    <t>D137</t>
  </si>
  <si>
    <t>D139</t>
  </si>
  <si>
    <t>D142</t>
  </si>
  <si>
    <t>D143</t>
  </si>
  <si>
    <t>Completed 1 week</t>
  </si>
  <si>
    <t>Food delivery</t>
  </si>
  <si>
    <t>Entrepreneur</t>
  </si>
  <si>
    <t xml:space="preserve">Technical consultant </t>
  </si>
  <si>
    <t xml:space="preserve">Kitchen hand </t>
  </si>
  <si>
    <t>Student/hospitality</t>
  </si>
  <si>
    <t>retail/hospitality/freelance AV</t>
  </si>
  <si>
    <t xml:space="preserve">Supermarket </t>
  </si>
  <si>
    <t>ESD Consultant</t>
  </si>
  <si>
    <t xml:space="preserve">Brand ambassador </t>
  </si>
  <si>
    <t>PHD Student</t>
  </si>
  <si>
    <t>Age</t>
  </si>
  <si>
    <t>Weight</t>
  </si>
  <si>
    <t>Height</t>
  </si>
  <si>
    <t>Completed_Study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</si>
</sst>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3" fillId="0" borderId="1" xfId="1" applyNumberFormat="1" applyFont="1" applyBorder="1" applyAlignment="1">
      <alignment horizontal="right" wrapText="1"/>
    </xf>
    <xf numFmtId="2" fontId="1" fillId="2" borderId="0" xfId="0" applyNumberFormat="1" applyFont="1" applyFill="1"/>
    <xf numFmtId="2" fontId="0" fillId="0" borderId="0" xfId="0" applyNumberFormat="1"/>
    <xf numFmtId="14" fontId="0" fillId="0" borderId="0" xfId="0" applyNumberFormat="1" applyAlignment="1">
      <alignment horizontal="right"/>
    </xf>
    <xf numFmtId="0" fontId="0" fillId="3" borderId="0" xfId="0" applyFill="1"/>
    <xf numFmtId="2" fontId="0" fillId="3" borderId="0" xfId="0" applyNumberFormat="1" applyFill="1"/>
    <xf numFmtId="14" fontId="0" fillId="0" borderId="1" xfId="0" applyNumberFormat="1" applyBorder="1"/>
    <xf numFmtId="14" fontId="3" fillId="0" borderId="0" xfId="1" applyNumberFormat="1" applyFont="1" applyAlignment="1">
      <alignment horizontal="right" wrapText="1"/>
    </xf>
  </cellXfs>
  <cellStyles count="2">
    <cellStyle name="Normal" xfId="0" builtinId="0"/>
    <cellStyle name="Normal_Sheet1" xfId="1" xr:uid="{420F5AEE-512D-41E4-B148-77C0DC4B39A0}"/>
  </cellStyles>
  <dxfs count="5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8.85546875" defaultRowHeight="15" x14ac:dyDescent="0.25"/>
  <cols>
    <col min="1" max="1" width="7.28515625" customWidth="1"/>
    <col min="2" max="2" width="11.42578125" customWidth="1"/>
    <col min="3" max="3" width="11" bestFit="1" customWidth="1"/>
    <col min="4" max="4" width="10.85546875" bestFit="1" customWidth="1"/>
    <col min="6" max="6" width="12.85546875" bestFit="1" customWidth="1"/>
    <col min="7" max="7" width="15.28515625" customWidth="1"/>
    <col min="8" max="10" width="15.28515625" style="5" customWidth="1"/>
    <col min="11" max="11" width="18.7109375" customWidth="1"/>
    <col min="12" max="12" width="15.28515625" customWidth="1"/>
    <col min="13" max="13" width="20.85546875" customWidth="1"/>
    <col min="14" max="14" width="36.28515625" customWidth="1"/>
    <col min="15" max="15" width="19.28515625" customWidth="1"/>
    <col min="16" max="16" width="32.42578125" customWidth="1"/>
    <col min="17" max="17" width="49.28515625" customWidth="1"/>
    <col min="18" max="18" width="21.42578125" customWidth="1"/>
    <col min="19" max="19" width="29.85546875" customWidth="1"/>
  </cols>
  <sheetData>
    <row r="1" spans="1:19" s="2" customFormat="1" x14ac:dyDescent="0.25">
      <c r="A1" s="2" t="s">
        <v>0</v>
      </c>
      <c r="B1" s="2" t="s">
        <v>142</v>
      </c>
      <c r="C1" s="2" t="s">
        <v>67</v>
      </c>
      <c r="D1" s="2" t="s">
        <v>118</v>
      </c>
      <c r="E1" s="2" t="s">
        <v>128</v>
      </c>
      <c r="F1" s="2" t="s">
        <v>71</v>
      </c>
      <c r="G1" s="2" t="s">
        <v>66</v>
      </c>
      <c r="H1" s="4" t="s">
        <v>141</v>
      </c>
      <c r="I1" s="4" t="s">
        <v>140</v>
      </c>
      <c r="J1" s="4" t="s">
        <v>101</v>
      </c>
      <c r="K1" s="2" t="s">
        <v>68</v>
      </c>
      <c r="L1" s="2" t="s">
        <v>96</v>
      </c>
      <c r="M1" s="2" t="s">
        <v>139</v>
      </c>
      <c r="N1" s="2" t="s">
        <v>20</v>
      </c>
      <c r="O1" s="2" t="s">
        <v>32</v>
      </c>
      <c r="P1" s="2" t="s">
        <v>35</v>
      </c>
      <c r="Q1" s="2" t="s">
        <v>38</v>
      </c>
      <c r="R1" s="2" t="s">
        <v>40</v>
      </c>
      <c r="S1" s="2" t="s">
        <v>45</v>
      </c>
    </row>
    <row r="2" spans="1:19" x14ac:dyDescent="0.25">
      <c r="A2">
        <v>1</v>
      </c>
      <c r="B2" t="s">
        <v>34</v>
      </c>
      <c r="C2" t="s">
        <v>69</v>
      </c>
      <c r="E2">
        <v>1</v>
      </c>
      <c r="F2" t="s">
        <v>72</v>
      </c>
      <c r="G2" s="1">
        <v>33996</v>
      </c>
      <c r="H2" s="5">
        <v>159.19999999999999</v>
      </c>
      <c r="I2" s="5">
        <v>49.95</v>
      </c>
      <c r="J2" s="5">
        <f t="shared" ref="J2:J33" si="0">I2/((H2*0.01)^2)</f>
        <v>19.708309133607742</v>
      </c>
      <c r="K2" s="1">
        <v>43184</v>
      </c>
      <c r="L2" s="1">
        <f>K2-7</f>
        <v>43177</v>
      </c>
      <c r="M2">
        <f xml:space="preserve"> DATEDIF(G2,L2,"Y")</f>
        <v>25</v>
      </c>
    </row>
    <row r="3" spans="1:19" x14ac:dyDescent="0.25">
      <c r="A3">
        <v>2</v>
      </c>
      <c r="B3" t="s">
        <v>33</v>
      </c>
      <c r="C3" t="s">
        <v>69</v>
      </c>
      <c r="D3">
        <v>1</v>
      </c>
      <c r="E3">
        <v>1</v>
      </c>
      <c r="F3" t="s">
        <v>72</v>
      </c>
      <c r="G3" s="1">
        <v>32223</v>
      </c>
      <c r="H3" s="5">
        <v>152</v>
      </c>
      <c r="I3" s="5">
        <v>49.8</v>
      </c>
      <c r="J3" s="5">
        <f t="shared" si="0"/>
        <v>21.554709141274238</v>
      </c>
      <c r="K3" s="1">
        <v>43184</v>
      </c>
      <c r="L3" s="1">
        <f>K3-7</f>
        <v>43177</v>
      </c>
      <c r="M3">
        <f xml:space="preserve"> DATEDIF(G3,L3,"Y")</f>
        <v>29</v>
      </c>
      <c r="N3" t="s">
        <v>21</v>
      </c>
      <c r="O3" t="s">
        <v>33</v>
      </c>
      <c r="P3" t="s">
        <v>36</v>
      </c>
      <c r="Q3" t="s">
        <v>36</v>
      </c>
      <c r="R3" t="s">
        <v>41</v>
      </c>
    </row>
    <row r="4" spans="1:19" x14ac:dyDescent="0.25">
      <c r="A4">
        <v>5</v>
      </c>
      <c r="B4" t="s">
        <v>33</v>
      </c>
      <c r="C4" t="s">
        <v>70</v>
      </c>
      <c r="D4">
        <v>1</v>
      </c>
      <c r="E4">
        <v>1</v>
      </c>
      <c r="F4" t="s">
        <v>73</v>
      </c>
      <c r="G4" s="1">
        <v>35334</v>
      </c>
      <c r="H4" s="5">
        <v>162.6</v>
      </c>
      <c r="I4" s="5">
        <v>60.3</v>
      </c>
      <c r="J4" s="5">
        <f t="shared" si="0"/>
        <v>22.807423646192184</v>
      </c>
      <c r="K4" s="1">
        <v>43275</v>
      </c>
      <c r="L4" s="1">
        <f>K4-7</f>
        <v>43268</v>
      </c>
      <c r="M4">
        <f t="shared" ref="M4:M6" si="1" xml:space="preserve"> DATEDIF(G4,L4,"Y")</f>
        <v>21</v>
      </c>
      <c r="N4" t="s">
        <v>22</v>
      </c>
      <c r="O4" t="s">
        <v>33</v>
      </c>
      <c r="P4" t="s">
        <v>37</v>
      </c>
      <c r="Q4" t="s">
        <v>37</v>
      </c>
      <c r="R4" t="s">
        <v>41</v>
      </c>
    </row>
    <row r="5" spans="1:19" x14ac:dyDescent="0.25">
      <c r="A5">
        <v>6</v>
      </c>
      <c r="B5" t="s">
        <v>34</v>
      </c>
      <c r="C5" t="s">
        <v>70</v>
      </c>
      <c r="E5">
        <v>1</v>
      </c>
      <c r="F5" t="s">
        <v>73</v>
      </c>
      <c r="G5" s="1">
        <v>35594</v>
      </c>
      <c r="H5" s="5">
        <v>166.6</v>
      </c>
      <c r="I5" s="5">
        <v>67.7</v>
      </c>
      <c r="J5" s="5">
        <f t="shared" si="0"/>
        <v>24.391509304802355</v>
      </c>
      <c r="K5" s="1">
        <v>43275</v>
      </c>
      <c r="L5" s="1">
        <f>K5-7</f>
        <v>43268</v>
      </c>
      <c r="M5">
        <f t="shared" si="1"/>
        <v>21</v>
      </c>
    </row>
    <row r="6" spans="1:19" x14ac:dyDescent="0.25">
      <c r="A6">
        <v>7</v>
      </c>
      <c r="B6" t="s">
        <v>33</v>
      </c>
      <c r="C6" t="s">
        <v>69</v>
      </c>
      <c r="D6">
        <v>0</v>
      </c>
      <c r="E6">
        <v>1</v>
      </c>
      <c r="F6" t="s">
        <v>72</v>
      </c>
      <c r="G6" s="1">
        <v>33638</v>
      </c>
      <c r="H6" s="5">
        <v>162</v>
      </c>
      <c r="I6" s="5">
        <v>52.95</v>
      </c>
      <c r="J6" s="5">
        <f t="shared" si="0"/>
        <v>20.176040237768628</v>
      </c>
      <c r="K6" s="1">
        <v>43324</v>
      </c>
      <c r="L6" s="1">
        <f t="shared" ref="L6:L50" si="2">K6-7</f>
        <v>43317</v>
      </c>
      <c r="M6">
        <f t="shared" si="1"/>
        <v>26</v>
      </c>
      <c r="N6" t="s">
        <v>23</v>
      </c>
      <c r="O6" t="s">
        <v>34</v>
      </c>
      <c r="Q6" t="s">
        <v>37</v>
      </c>
      <c r="R6" t="s">
        <v>42</v>
      </c>
      <c r="S6" t="s">
        <v>46</v>
      </c>
    </row>
    <row r="7" spans="1:19" x14ac:dyDescent="0.25">
      <c r="A7">
        <v>10</v>
      </c>
      <c r="B7" t="s">
        <v>33</v>
      </c>
      <c r="C7" t="s">
        <v>70</v>
      </c>
      <c r="D7">
        <v>0</v>
      </c>
      <c r="E7">
        <v>1</v>
      </c>
      <c r="F7" t="s">
        <v>72</v>
      </c>
      <c r="G7" s="1">
        <v>34669</v>
      </c>
      <c r="H7" s="5">
        <v>179</v>
      </c>
      <c r="I7" s="5">
        <v>76.150000000000006</v>
      </c>
      <c r="J7" s="5">
        <f t="shared" si="0"/>
        <v>23.766424268905467</v>
      </c>
      <c r="K7" s="1">
        <v>43422</v>
      </c>
      <c r="L7" s="1">
        <f t="shared" si="2"/>
        <v>43415</v>
      </c>
      <c r="M7">
        <f t="shared" ref="M7:M50" si="3" xml:space="preserve"> DATEDIF(G7,L7,"Y")</f>
        <v>23</v>
      </c>
      <c r="N7" t="s">
        <v>21</v>
      </c>
      <c r="O7" t="s">
        <v>33</v>
      </c>
      <c r="P7" t="s">
        <v>37</v>
      </c>
      <c r="Q7" t="s">
        <v>37</v>
      </c>
      <c r="R7" t="s">
        <v>43</v>
      </c>
      <c r="S7" t="s">
        <v>47</v>
      </c>
    </row>
    <row r="8" spans="1:19" x14ac:dyDescent="0.25">
      <c r="A8">
        <v>11</v>
      </c>
      <c r="B8" t="s">
        <v>33</v>
      </c>
      <c r="C8" t="s">
        <v>70</v>
      </c>
      <c r="D8">
        <v>0</v>
      </c>
      <c r="E8">
        <v>1</v>
      </c>
      <c r="F8" t="s">
        <v>72</v>
      </c>
      <c r="G8" s="1">
        <v>31457</v>
      </c>
      <c r="H8" s="5">
        <v>166.8</v>
      </c>
      <c r="I8" s="5">
        <v>69.5</v>
      </c>
      <c r="J8" s="5">
        <f t="shared" si="0"/>
        <v>24.980015987210226</v>
      </c>
      <c r="K8" s="1">
        <v>43324</v>
      </c>
      <c r="L8" s="1">
        <f t="shared" si="2"/>
        <v>43317</v>
      </c>
      <c r="M8">
        <f t="shared" si="3"/>
        <v>32</v>
      </c>
      <c r="N8" t="s">
        <v>30</v>
      </c>
      <c r="O8" t="s">
        <v>34</v>
      </c>
      <c r="Q8" t="s">
        <v>39</v>
      </c>
      <c r="R8" t="s">
        <v>41</v>
      </c>
    </row>
    <row r="9" spans="1:19" x14ac:dyDescent="0.25">
      <c r="A9">
        <v>13</v>
      </c>
      <c r="B9" t="s">
        <v>33</v>
      </c>
      <c r="C9" t="s">
        <v>69</v>
      </c>
      <c r="D9">
        <v>0</v>
      </c>
      <c r="E9">
        <v>1</v>
      </c>
      <c r="F9" t="s">
        <v>73</v>
      </c>
      <c r="G9" s="1">
        <v>34443</v>
      </c>
      <c r="H9" s="5">
        <v>165</v>
      </c>
      <c r="I9" s="5">
        <v>52</v>
      </c>
      <c r="J9" s="5">
        <f t="shared" si="0"/>
        <v>19.100091827364551</v>
      </c>
      <c r="K9" s="1">
        <v>43352</v>
      </c>
      <c r="L9" s="1">
        <f t="shared" si="2"/>
        <v>43345</v>
      </c>
      <c r="M9">
        <f t="shared" si="3"/>
        <v>24</v>
      </c>
      <c r="N9" t="s">
        <v>22</v>
      </c>
      <c r="O9" t="s">
        <v>33</v>
      </c>
      <c r="P9" t="s">
        <v>36</v>
      </c>
      <c r="Q9" t="s">
        <v>37</v>
      </c>
      <c r="R9" t="s">
        <v>42</v>
      </c>
      <c r="S9" t="s">
        <v>48</v>
      </c>
    </row>
    <row r="10" spans="1:19" x14ac:dyDescent="0.25">
      <c r="A10">
        <v>14</v>
      </c>
      <c r="B10" t="s">
        <v>34</v>
      </c>
      <c r="C10" t="s">
        <v>69</v>
      </c>
      <c r="E10">
        <v>1</v>
      </c>
      <c r="F10" t="s">
        <v>72</v>
      </c>
      <c r="G10" s="1">
        <v>33704</v>
      </c>
      <c r="H10" s="5">
        <v>160.9</v>
      </c>
      <c r="I10" s="5">
        <v>63.7</v>
      </c>
      <c r="J10" s="5">
        <f t="shared" si="0"/>
        <v>24.605225191887929</v>
      </c>
      <c r="K10" s="1">
        <v>43324</v>
      </c>
      <c r="L10" s="1">
        <f t="shared" si="2"/>
        <v>43317</v>
      </c>
      <c r="M10">
        <f t="shared" si="3"/>
        <v>26</v>
      </c>
      <c r="N10" t="s">
        <v>23</v>
      </c>
      <c r="O10" t="s">
        <v>33</v>
      </c>
      <c r="P10" t="s">
        <v>36</v>
      </c>
      <c r="Q10" t="s">
        <v>37</v>
      </c>
      <c r="R10" t="s">
        <v>41</v>
      </c>
    </row>
    <row r="11" spans="1:19" x14ac:dyDescent="0.25">
      <c r="A11">
        <v>15</v>
      </c>
      <c r="B11" t="s">
        <v>34</v>
      </c>
      <c r="C11" t="s">
        <v>70</v>
      </c>
      <c r="F11" t="s">
        <v>73</v>
      </c>
      <c r="G11" s="1">
        <v>34361</v>
      </c>
      <c r="H11" s="5">
        <v>171.5</v>
      </c>
      <c r="I11" s="5">
        <v>66.8</v>
      </c>
      <c r="J11" s="5">
        <f t="shared" si="0"/>
        <v>22.711625258183236</v>
      </c>
      <c r="K11" s="1">
        <v>43352</v>
      </c>
      <c r="L11" s="1">
        <f t="shared" si="2"/>
        <v>43345</v>
      </c>
      <c r="M11">
        <f t="shared" si="3"/>
        <v>24</v>
      </c>
      <c r="N11" t="s">
        <v>21</v>
      </c>
      <c r="O11" t="s">
        <v>33</v>
      </c>
      <c r="P11" t="s">
        <v>37</v>
      </c>
      <c r="Q11" t="s">
        <v>37</v>
      </c>
      <c r="R11" t="s">
        <v>43</v>
      </c>
      <c r="S11" t="s">
        <v>60</v>
      </c>
    </row>
    <row r="12" spans="1:19" x14ac:dyDescent="0.25">
      <c r="A12">
        <v>17</v>
      </c>
      <c r="B12" t="s">
        <v>33</v>
      </c>
      <c r="C12" t="s">
        <v>69</v>
      </c>
      <c r="D12">
        <v>0</v>
      </c>
      <c r="E12">
        <v>1</v>
      </c>
      <c r="F12" t="s">
        <v>73</v>
      </c>
      <c r="G12" s="1">
        <v>32414</v>
      </c>
      <c r="H12" s="5">
        <v>161</v>
      </c>
      <c r="I12" s="5">
        <v>73.2</v>
      </c>
      <c r="J12" s="5">
        <f t="shared" si="0"/>
        <v>28.239651248022838</v>
      </c>
      <c r="K12" s="1">
        <v>43569</v>
      </c>
      <c r="L12" s="1">
        <f t="shared" si="2"/>
        <v>43562</v>
      </c>
      <c r="M12">
        <f t="shared" si="3"/>
        <v>30</v>
      </c>
      <c r="N12" t="s">
        <v>22</v>
      </c>
      <c r="O12" t="s">
        <v>33</v>
      </c>
      <c r="P12" t="s">
        <v>36</v>
      </c>
      <c r="Q12" t="s">
        <v>37</v>
      </c>
      <c r="R12" t="s">
        <v>42</v>
      </c>
      <c r="S12" t="s">
        <v>56</v>
      </c>
    </row>
    <row r="13" spans="1:19" x14ac:dyDescent="0.25">
      <c r="A13">
        <v>18</v>
      </c>
      <c r="B13" t="s">
        <v>33</v>
      </c>
      <c r="C13" t="s">
        <v>70</v>
      </c>
      <c r="D13">
        <v>0</v>
      </c>
      <c r="E13">
        <v>1</v>
      </c>
      <c r="F13" t="s">
        <v>73</v>
      </c>
      <c r="G13" s="1">
        <v>29788</v>
      </c>
      <c r="H13" s="5">
        <v>163.80000000000001</v>
      </c>
      <c r="I13" s="5">
        <v>65.599999999999994</v>
      </c>
      <c r="J13" s="5">
        <f t="shared" si="0"/>
        <v>24.449841299658146</v>
      </c>
      <c r="K13" s="1">
        <v>43352</v>
      </c>
      <c r="L13" s="1">
        <f t="shared" si="2"/>
        <v>43345</v>
      </c>
      <c r="M13">
        <f t="shared" si="3"/>
        <v>37</v>
      </c>
      <c r="N13" t="s">
        <v>21</v>
      </c>
      <c r="O13" t="s">
        <v>33</v>
      </c>
      <c r="P13" t="s">
        <v>36</v>
      </c>
      <c r="Q13" t="s">
        <v>37</v>
      </c>
      <c r="R13" t="s">
        <v>41</v>
      </c>
    </row>
    <row r="14" spans="1:19" x14ac:dyDescent="0.25">
      <c r="A14">
        <v>19</v>
      </c>
      <c r="B14" t="s">
        <v>34</v>
      </c>
      <c r="C14" t="s">
        <v>70</v>
      </c>
      <c r="E14">
        <v>1</v>
      </c>
      <c r="F14" t="s">
        <v>73</v>
      </c>
      <c r="G14" s="1">
        <v>28103</v>
      </c>
      <c r="H14" s="5">
        <v>190.2</v>
      </c>
      <c r="I14" s="5">
        <v>84.8</v>
      </c>
      <c r="J14" s="5">
        <f t="shared" si="0"/>
        <v>23.440929410737052</v>
      </c>
      <c r="K14" s="1">
        <v>43352</v>
      </c>
      <c r="L14" s="1">
        <f t="shared" si="2"/>
        <v>43345</v>
      </c>
      <c r="M14">
        <f t="shared" si="3"/>
        <v>41</v>
      </c>
      <c r="N14" t="s">
        <v>22</v>
      </c>
      <c r="O14" t="s">
        <v>34</v>
      </c>
      <c r="Q14" t="s">
        <v>36</v>
      </c>
      <c r="R14" t="s">
        <v>42</v>
      </c>
      <c r="S14" t="s">
        <v>61</v>
      </c>
    </row>
    <row r="15" spans="1:19" x14ac:dyDescent="0.25">
      <c r="A15">
        <v>20</v>
      </c>
      <c r="B15" t="s">
        <v>34</v>
      </c>
      <c r="C15" t="s">
        <v>69</v>
      </c>
      <c r="F15" t="s">
        <v>73</v>
      </c>
      <c r="G15" s="1">
        <v>31356</v>
      </c>
      <c r="H15" s="5">
        <v>164.7</v>
      </c>
      <c r="I15" s="5">
        <v>72.150000000000006</v>
      </c>
      <c r="J15" s="5">
        <f t="shared" si="0"/>
        <v>26.598009517774219</v>
      </c>
      <c r="K15" s="1">
        <v>43380</v>
      </c>
      <c r="L15" s="1">
        <f t="shared" si="2"/>
        <v>43373</v>
      </c>
      <c r="M15">
        <f t="shared" si="3"/>
        <v>32</v>
      </c>
      <c r="N15" t="s">
        <v>22</v>
      </c>
      <c r="O15" t="s">
        <v>33</v>
      </c>
      <c r="P15" t="s">
        <v>36</v>
      </c>
      <c r="Q15" t="s">
        <v>37</v>
      </c>
      <c r="R15" t="s">
        <v>43</v>
      </c>
      <c r="S15" t="s">
        <v>48</v>
      </c>
    </row>
    <row r="16" spans="1:19" x14ac:dyDescent="0.25">
      <c r="A16">
        <v>21</v>
      </c>
      <c r="B16" t="s">
        <v>33</v>
      </c>
      <c r="C16" t="s">
        <v>70</v>
      </c>
      <c r="D16">
        <v>0</v>
      </c>
      <c r="E16">
        <v>1</v>
      </c>
      <c r="F16" t="s">
        <v>72</v>
      </c>
      <c r="G16" s="1">
        <v>35219</v>
      </c>
      <c r="H16" s="5">
        <v>173.5</v>
      </c>
      <c r="I16" s="5">
        <v>86.15</v>
      </c>
      <c r="J16" s="5">
        <f t="shared" si="0"/>
        <v>28.61912315524587</v>
      </c>
      <c r="K16" s="1">
        <v>43422</v>
      </c>
      <c r="L16" s="1">
        <f t="shared" si="2"/>
        <v>43415</v>
      </c>
      <c r="M16">
        <f t="shared" si="3"/>
        <v>22</v>
      </c>
      <c r="N16" t="s">
        <v>31</v>
      </c>
      <c r="O16" t="s">
        <v>33</v>
      </c>
      <c r="P16" t="s">
        <v>36</v>
      </c>
      <c r="Q16" t="s">
        <v>37</v>
      </c>
      <c r="R16" t="s">
        <v>41</v>
      </c>
    </row>
    <row r="17" spans="1:19" x14ac:dyDescent="0.25">
      <c r="A17">
        <v>23</v>
      </c>
      <c r="B17" t="s">
        <v>33</v>
      </c>
      <c r="C17" t="s">
        <v>70</v>
      </c>
      <c r="D17">
        <v>0</v>
      </c>
      <c r="E17">
        <v>1</v>
      </c>
      <c r="F17" t="s">
        <v>72</v>
      </c>
      <c r="G17" s="1">
        <v>34903</v>
      </c>
      <c r="H17" s="5">
        <v>175.2</v>
      </c>
      <c r="I17" s="5">
        <v>69.2</v>
      </c>
      <c r="J17" s="5">
        <f t="shared" si="0"/>
        <v>22.544358958320306</v>
      </c>
      <c r="K17" s="1">
        <v>43422</v>
      </c>
      <c r="L17" s="1">
        <f t="shared" si="2"/>
        <v>43415</v>
      </c>
      <c r="M17">
        <f t="shared" si="3"/>
        <v>23</v>
      </c>
      <c r="N17" t="s">
        <v>21</v>
      </c>
      <c r="O17" t="s">
        <v>33</v>
      </c>
      <c r="P17" t="s">
        <v>37</v>
      </c>
      <c r="Q17" t="s">
        <v>39</v>
      </c>
      <c r="R17" t="s">
        <v>42</v>
      </c>
      <c r="S17" t="s">
        <v>50</v>
      </c>
    </row>
    <row r="18" spans="1:19" x14ac:dyDescent="0.25">
      <c r="A18">
        <v>25</v>
      </c>
      <c r="B18" t="s">
        <v>34</v>
      </c>
      <c r="C18" t="s">
        <v>69</v>
      </c>
      <c r="F18" t="s">
        <v>73</v>
      </c>
      <c r="G18" s="1">
        <v>30976</v>
      </c>
      <c r="H18" s="5">
        <v>159.80000000000001</v>
      </c>
      <c r="I18" s="5">
        <v>58.4</v>
      </c>
      <c r="J18" s="5">
        <f t="shared" si="0"/>
        <v>22.869638362095294</v>
      </c>
      <c r="K18" s="1">
        <v>43394</v>
      </c>
      <c r="L18" s="1">
        <f t="shared" si="2"/>
        <v>43387</v>
      </c>
      <c r="M18">
        <f t="shared" si="3"/>
        <v>33</v>
      </c>
      <c r="N18" t="s">
        <v>21</v>
      </c>
      <c r="O18" t="s">
        <v>34</v>
      </c>
      <c r="Q18" t="s">
        <v>37</v>
      </c>
      <c r="R18" t="s">
        <v>44</v>
      </c>
      <c r="S18" t="s">
        <v>49</v>
      </c>
    </row>
    <row r="19" spans="1:19" x14ac:dyDescent="0.25">
      <c r="A19">
        <v>26</v>
      </c>
      <c r="B19" t="s">
        <v>34</v>
      </c>
      <c r="C19" t="s">
        <v>69</v>
      </c>
      <c r="G19" s="1">
        <v>33575</v>
      </c>
      <c r="H19" s="5">
        <v>160.30000000000001</v>
      </c>
      <c r="I19" s="5">
        <v>71.599999999999994</v>
      </c>
      <c r="J19" s="5">
        <f t="shared" si="0"/>
        <v>27.864161434677406</v>
      </c>
      <c r="K19" s="1">
        <v>43394</v>
      </c>
      <c r="L19" s="1">
        <f t="shared" si="2"/>
        <v>43387</v>
      </c>
      <c r="M19">
        <f t="shared" si="3"/>
        <v>26</v>
      </c>
      <c r="N19" t="s">
        <v>22</v>
      </c>
      <c r="O19" t="s">
        <v>34</v>
      </c>
      <c r="Q19" t="s">
        <v>37</v>
      </c>
      <c r="R19" t="s">
        <v>42</v>
      </c>
      <c r="S19" t="s">
        <v>62</v>
      </c>
    </row>
    <row r="20" spans="1:19" x14ac:dyDescent="0.25">
      <c r="A20">
        <v>27</v>
      </c>
      <c r="B20" t="s">
        <v>33</v>
      </c>
      <c r="C20" t="s">
        <v>70</v>
      </c>
      <c r="D20">
        <v>1</v>
      </c>
      <c r="E20">
        <v>1</v>
      </c>
      <c r="F20" t="s">
        <v>73</v>
      </c>
      <c r="G20" s="1">
        <v>31540</v>
      </c>
      <c r="H20" s="5">
        <v>183.9</v>
      </c>
      <c r="I20" s="5">
        <v>69.3</v>
      </c>
      <c r="J20" s="5">
        <f t="shared" si="0"/>
        <v>20.491312481870505</v>
      </c>
      <c r="K20" s="1">
        <v>43394</v>
      </c>
      <c r="L20" s="1">
        <f t="shared" si="2"/>
        <v>43387</v>
      </c>
      <c r="M20">
        <f t="shared" si="3"/>
        <v>32</v>
      </c>
      <c r="N20" t="s">
        <v>26</v>
      </c>
      <c r="O20" t="s">
        <v>34</v>
      </c>
      <c r="Q20" t="s">
        <v>36</v>
      </c>
      <c r="R20" t="s">
        <v>42</v>
      </c>
      <c r="S20" t="s">
        <v>63</v>
      </c>
    </row>
    <row r="21" spans="1:19" x14ac:dyDescent="0.25">
      <c r="A21">
        <v>28</v>
      </c>
      <c r="B21" t="s">
        <v>33</v>
      </c>
      <c r="C21" t="s">
        <v>69</v>
      </c>
      <c r="D21">
        <v>0</v>
      </c>
      <c r="E21">
        <v>1</v>
      </c>
      <c r="F21" t="s">
        <v>73</v>
      </c>
      <c r="G21" s="1">
        <v>34309</v>
      </c>
      <c r="H21" s="5">
        <v>173.9</v>
      </c>
      <c r="I21" s="5">
        <v>81.8</v>
      </c>
      <c r="J21" s="5">
        <f t="shared" si="0"/>
        <v>27.049182225182122</v>
      </c>
      <c r="K21" s="1">
        <v>43485</v>
      </c>
      <c r="L21" s="1">
        <f t="shared" si="2"/>
        <v>43478</v>
      </c>
      <c r="M21">
        <f t="shared" si="3"/>
        <v>25</v>
      </c>
      <c r="N21" t="s">
        <v>22</v>
      </c>
      <c r="O21" t="s">
        <v>34</v>
      </c>
      <c r="Q21" t="s">
        <v>37</v>
      </c>
      <c r="R21" t="s">
        <v>42</v>
      </c>
      <c r="S21" t="s">
        <v>51</v>
      </c>
    </row>
    <row r="22" spans="1:19" x14ac:dyDescent="0.25">
      <c r="A22">
        <v>29</v>
      </c>
      <c r="B22" t="s">
        <v>33</v>
      </c>
      <c r="C22" t="s">
        <v>69</v>
      </c>
      <c r="D22">
        <v>0</v>
      </c>
      <c r="E22">
        <v>1</v>
      </c>
      <c r="F22" t="s">
        <v>73</v>
      </c>
      <c r="G22" s="1">
        <v>32808</v>
      </c>
      <c r="H22" s="5">
        <v>161.5</v>
      </c>
      <c r="I22" s="5">
        <v>51</v>
      </c>
      <c r="J22" s="5">
        <f t="shared" si="0"/>
        <v>19.553527782304059</v>
      </c>
      <c r="K22" s="1">
        <v>43485</v>
      </c>
      <c r="L22" s="1">
        <f t="shared" si="2"/>
        <v>43478</v>
      </c>
      <c r="M22">
        <f t="shared" si="3"/>
        <v>29</v>
      </c>
      <c r="N22" t="s">
        <v>21</v>
      </c>
      <c r="O22" t="s">
        <v>34</v>
      </c>
      <c r="Q22" t="s">
        <v>36</v>
      </c>
      <c r="R22" t="s">
        <v>42</v>
      </c>
      <c r="S22" t="s">
        <v>52</v>
      </c>
    </row>
    <row r="23" spans="1:19" x14ac:dyDescent="0.25">
      <c r="A23">
        <v>31</v>
      </c>
      <c r="B23" t="s">
        <v>34</v>
      </c>
      <c r="C23" t="s">
        <v>69</v>
      </c>
      <c r="F23" t="s">
        <v>73</v>
      </c>
      <c r="G23" s="1">
        <v>33962</v>
      </c>
      <c r="H23" s="5">
        <v>150.19999999999999</v>
      </c>
      <c r="I23" s="5">
        <v>50.7</v>
      </c>
      <c r="J23" s="5">
        <f t="shared" si="0"/>
        <v>22.473364408928354</v>
      </c>
      <c r="K23" s="1">
        <v>43485</v>
      </c>
      <c r="L23" s="1">
        <f t="shared" si="2"/>
        <v>43478</v>
      </c>
      <c r="M23">
        <f t="shared" si="3"/>
        <v>26</v>
      </c>
      <c r="N23" t="s">
        <v>27</v>
      </c>
      <c r="O23" t="s">
        <v>33</v>
      </c>
      <c r="P23" t="s">
        <v>36</v>
      </c>
      <c r="Q23" t="s">
        <v>36</v>
      </c>
      <c r="R23" t="s">
        <v>41</v>
      </c>
    </row>
    <row r="24" spans="1:19" x14ac:dyDescent="0.25">
      <c r="A24">
        <v>33</v>
      </c>
      <c r="B24" t="s">
        <v>33</v>
      </c>
      <c r="C24" t="s">
        <v>69</v>
      </c>
      <c r="D24">
        <v>1</v>
      </c>
      <c r="E24">
        <v>1</v>
      </c>
      <c r="F24" t="s">
        <v>72</v>
      </c>
      <c r="G24" s="1">
        <v>31625</v>
      </c>
      <c r="H24" s="5">
        <v>164.4</v>
      </c>
      <c r="I24" s="5">
        <v>62.8</v>
      </c>
      <c r="J24" s="5">
        <f t="shared" si="0"/>
        <v>23.235713736006769</v>
      </c>
      <c r="K24" s="1">
        <v>43513</v>
      </c>
      <c r="L24" s="1">
        <f t="shared" si="2"/>
        <v>43506</v>
      </c>
      <c r="M24">
        <f t="shared" si="3"/>
        <v>32</v>
      </c>
      <c r="N24" t="s">
        <v>24</v>
      </c>
      <c r="O24" t="s">
        <v>33</v>
      </c>
      <c r="P24" t="s">
        <v>36</v>
      </c>
      <c r="Q24" t="s">
        <v>36</v>
      </c>
      <c r="R24" t="s">
        <v>41</v>
      </c>
    </row>
    <row r="25" spans="1:19" x14ac:dyDescent="0.25">
      <c r="A25">
        <v>34</v>
      </c>
      <c r="B25" t="s">
        <v>33</v>
      </c>
      <c r="C25" t="s">
        <v>70</v>
      </c>
      <c r="D25">
        <v>1</v>
      </c>
      <c r="E25">
        <v>1</v>
      </c>
      <c r="F25" t="s">
        <v>72</v>
      </c>
      <c r="G25" s="1">
        <v>34661</v>
      </c>
      <c r="H25" s="5">
        <v>175.9</v>
      </c>
      <c r="I25" s="5">
        <v>85.95</v>
      </c>
      <c r="J25" s="5">
        <f t="shared" si="0"/>
        <v>27.778846125877113</v>
      </c>
      <c r="K25" s="1">
        <v>43513</v>
      </c>
      <c r="L25" s="1">
        <f t="shared" si="2"/>
        <v>43506</v>
      </c>
      <c r="M25">
        <f t="shared" si="3"/>
        <v>24</v>
      </c>
      <c r="N25" t="s">
        <v>28</v>
      </c>
      <c r="O25" t="s">
        <v>33</v>
      </c>
      <c r="P25" t="s">
        <v>37</v>
      </c>
      <c r="Q25" t="s">
        <v>37</v>
      </c>
      <c r="R25" t="s">
        <v>44</v>
      </c>
      <c r="S25" t="s">
        <v>53</v>
      </c>
    </row>
    <row r="26" spans="1:19" x14ac:dyDescent="0.25">
      <c r="A26">
        <v>35</v>
      </c>
      <c r="B26" t="s">
        <v>33</v>
      </c>
      <c r="C26" t="s">
        <v>70</v>
      </c>
      <c r="D26">
        <v>1</v>
      </c>
      <c r="E26">
        <v>1</v>
      </c>
      <c r="F26" t="s">
        <v>72</v>
      </c>
      <c r="G26" s="1">
        <v>35199</v>
      </c>
      <c r="H26" s="5">
        <v>175.2</v>
      </c>
      <c r="I26" s="5">
        <v>61.85</v>
      </c>
      <c r="J26" s="5">
        <f t="shared" si="0"/>
        <v>20.149835282833973</v>
      </c>
      <c r="K26" s="1">
        <v>43513</v>
      </c>
      <c r="L26" s="1">
        <f t="shared" si="2"/>
        <v>43506</v>
      </c>
      <c r="M26">
        <f t="shared" si="3"/>
        <v>22</v>
      </c>
      <c r="N26" t="s">
        <v>22</v>
      </c>
      <c r="O26" t="s">
        <v>34</v>
      </c>
      <c r="Q26" t="s">
        <v>37</v>
      </c>
      <c r="R26" t="s">
        <v>42</v>
      </c>
      <c r="S26" t="s">
        <v>54</v>
      </c>
    </row>
    <row r="27" spans="1:19" x14ac:dyDescent="0.25">
      <c r="A27">
        <v>36</v>
      </c>
      <c r="B27" t="s">
        <v>33</v>
      </c>
      <c r="C27" t="s">
        <v>69</v>
      </c>
      <c r="D27">
        <v>0</v>
      </c>
      <c r="E27">
        <v>1</v>
      </c>
      <c r="F27" t="s">
        <v>72</v>
      </c>
      <c r="G27" s="1">
        <v>31902</v>
      </c>
      <c r="H27" s="5">
        <v>166.6</v>
      </c>
      <c r="I27" s="5">
        <v>64.7</v>
      </c>
      <c r="J27" s="5">
        <f t="shared" si="0"/>
        <v>23.310644786125735</v>
      </c>
      <c r="K27" s="1">
        <v>43541</v>
      </c>
      <c r="L27" s="1">
        <f t="shared" si="2"/>
        <v>43534</v>
      </c>
      <c r="M27">
        <f t="shared" si="3"/>
        <v>31</v>
      </c>
      <c r="N27" t="s">
        <v>22</v>
      </c>
      <c r="O27" t="s">
        <v>34</v>
      </c>
      <c r="Q27" t="s">
        <v>37</v>
      </c>
      <c r="R27" t="s">
        <v>42</v>
      </c>
      <c r="S27" t="s">
        <v>55</v>
      </c>
    </row>
    <row r="28" spans="1:19" x14ac:dyDescent="0.25">
      <c r="A28">
        <v>37</v>
      </c>
      <c r="B28" t="s">
        <v>33</v>
      </c>
      <c r="C28" t="s">
        <v>69</v>
      </c>
      <c r="D28">
        <v>0</v>
      </c>
      <c r="E28">
        <v>1</v>
      </c>
      <c r="F28" t="s">
        <v>72</v>
      </c>
      <c r="G28" s="1">
        <v>34370</v>
      </c>
      <c r="H28" s="5">
        <v>179</v>
      </c>
      <c r="I28" s="5">
        <v>69.55</v>
      </c>
      <c r="J28" s="5">
        <f t="shared" si="0"/>
        <v>21.70656346555975</v>
      </c>
      <c r="K28" s="1">
        <v>43541</v>
      </c>
      <c r="L28" s="1">
        <f t="shared" si="2"/>
        <v>43534</v>
      </c>
      <c r="M28">
        <f t="shared" si="3"/>
        <v>25</v>
      </c>
      <c r="N28" t="s">
        <v>22</v>
      </c>
      <c r="O28" t="s">
        <v>34</v>
      </c>
      <c r="Q28" t="s">
        <v>37</v>
      </c>
      <c r="R28" t="s">
        <v>41</v>
      </c>
    </row>
    <row r="29" spans="1:19" x14ac:dyDescent="0.25">
      <c r="A29">
        <v>38</v>
      </c>
      <c r="B29" t="s">
        <v>34</v>
      </c>
      <c r="C29" t="s">
        <v>70</v>
      </c>
      <c r="F29" t="s">
        <v>72</v>
      </c>
      <c r="G29" s="1">
        <v>34957</v>
      </c>
      <c r="H29" s="5">
        <v>162.19999999999999</v>
      </c>
      <c r="I29" s="5">
        <v>58.55</v>
      </c>
      <c r="J29" s="5">
        <f t="shared" si="0"/>
        <v>22.254877067936103</v>
      </c>
      <c r="K29" s="1">
        <v>43541</v>
      </c>
      <c r="L29" s="1">
        <f t="shared" si="2"/>
        <v>43534</v>
      </c>
      <c r="M29">
        <f t="shared" si="3"/>
        <v>23</v>
      </c>
      <c r="N29" t="s">
        <v>29</v>
      </c>
      <c r="O29" t="s">
        <v>33</v>
      </c>
      <c r="P29" t="s">
        <v>36</v>
      </c>
      <c r="Q29" t="s">
        <v>37</v>
      </c>
      <c r="R29" t="s">
        <v>42</v>
      </c>
      <c r="S29" t="s">
        <v>65</v>
      </c>
    </row>
    <row r="30" spans="1:19" x14ac:dyDescent="0.25">
      <c r="A30">
        <v>41</v>
      </c>
      <c r="B30" t="s">
        <v>33</v>
      </c>
      <c r="C30" t="s">
        <v>70</v>
      </c>
      <c r="D30">
        <v>0</v>
      </c>
      <c r="E30">
        <v>1</v>
      </c>
      <c r="F30" t="s">
        <v>73</v>
      </c>
      <c r="G30" s="1">
        <v>28229</v>
      </c>
      <c r="H30" s="5">
        <v>173.4</v>
      </c>
      <c r="I30" s="5">
        <v>75.7</v>
      </c>
      <c r="J30" s="5">
        <f t="shared" si="0"/>
        <v>25.176635550074568</v>
      </c>
      <c r="K30" s="1">
        <v>43569</v>
      </c>
      <c r="L30" s="1">
        <f t="shared" si="2"/>
        <v>43562</v>
      </c>
      <c r="M30">
        <f t="shared" si="3"/>
        <v>41</v>
      </c>
      <c r="N30" t="s">
        <v>22</v>
      </c>
      <c r="O30" t="s">
        <v>34</v>
      </c>
      <c r="Q30" t="s">
        <v>37</v>
      </c>
      <c r="R30" t="s">
        <v>44</v>
      </c>
      <c r="S30" t="s">
        <v>64</v>
      </c>
    </row>
    <row r="31" spans="1:19" x14ac:dyDescent="0.25">
      <c r="A31">
        <v>43</v>
      </c>
      <c r="B31" t="s">
        <v>34</v>
      </c>
      <c r="C31" t="s">
        <v>69</v>
      </c>
      <c r="F31" t="s">
        <v>72</v>
      </c>
      <c r="G31" s="1">
        <v>34498</v>
      </c>
      <c r="H31" s="5">
        <v>162.56</v>
      </c>
      <c r="I31" s="5">
        <v>63.5</v>
      </c>
      <c r="J31" s="5">
        <f t="shared" si="0"/>
        <v>24.029589074803145</v>
      </c>
      <c r="K31" s="1">
        <v>43604</v>
      </c>
      <c r="L31" s="1">
        <f t="shared" si="2"/>
        <v>43597</v>
      </c>
      <c r="M31">
        <f t="shared" si="3"/>
        <v>24</v>
      </c>
      <c r="N31" t="s">
        <v>22</v>
      </c>
      <c r="O31" t="s">
        <v>34</v>
      </c>
      <c r="Q31" t="s">
        <v>37</v>
      </c>
      <c r="R31" t="s">
        <v>42</v>
      </c>
      <c r="S31" t="s">
        <v>57</v>
      </c>
    </row>
    <row r="32" spans="1:19" x14ac:dyDescent="0.25">
      <c r="A32">
        <v>44</v>
      </c>
      <c r="B32" t="s">
        <v>34</v>
      </c>
      <c r="C32" t="s">
        <v>69</v>
      </c>
      <c r="F32" t="s">
        <v>73</v>
      </c>
      <c r="G32" s="1">
        <v>35050</v>
      </c>
      <c r="H32" s="5">
        <v>158.6</v>
      </c>
      <c r="I32" s="5">
        <v>68.75</v>
      </c>
      <c r="J32" s="5">
        <f t="shared" si="0"/>
        <v>27.331680578326431</v>
      </c>
      <c r="K32" s="1">
        <v>43653</v>
      </c>
      <c r="L32" s="1">
        <f t="shared" si="2"/>
        <v>43646</v>
      </c>
      <c r="M32">
        <f t="shared" si="3"/>
        <v>23</v>
      </c>
      <c r="N32" t="s">
        <v>95</v>
      </c>
      <c r="O32" t="s">
        <v>33</v>
      </c>
      <c r="P32" t="s">
        <v>36</v>
      </c>
      <c r="Q32" t="s">
        <v>37</v>
      </c>
      <c r="R32" t="s">
        <v>42</v>
      </c>
      <c r="S32" t="s">
        <v>90</v>
      </c>
    </row>
    <row r="33" spans="1:19" x14ac:dyDescent="0.25">
      <c r="A33">
        <v>48</v>
      </c>
      <c r="B33" t="s">
        <v>33</v>
      </c>
      <c r="C33" t="s">
        <v>69</v>
      </c>
      <c r="D33">
        <v>1</v>
      </c>
      <c r="E33">
        <v>1</v>
      </c>
      <c r="F33" t="s">
        <v>72</v>
      </c>
      <c r="G33" s="1">
        <v>33844</v>
      </c>
      <c r="H33" s="5">
        <v>161.4</v>
      </c>
      <c r="I33" s="5">
        <v>57.25</v>
      </c>
      <c r="J33" s="5">
        <f t="shared" si="0"/>
        <v>21.97700111631649</v>
      </c>
      <c r="K33" s="1">
        <v>43604</v>
      </c>
      <c r="L33" s="1">
        <f t="shared" si="2"/>
        <v>43597</v>
      </c>
      <c r="M33">
        <f t="shared" si="3"/>
        <v>26</v>
      </c>
      <c r="N33" t="s">
        <v>22</v>
      </c>
      <c r="O33" t="s">
        <v>34</v>
      </c>
      <c r="Q33" t="s">
        <v>37</v>
      </c>
      <c r="R33" t="s">
        <v>44</v>
      </c>
      <c r="S33" t="s">
        <v>58</v>
      </c>
    </row>
    <row r="34" spans="1:19" x14ac:dyDescent="0.25">
      <c r="A34">
        <v>50</v>
      </c>
      <c r="B34" t="s">
        <v>33</v>
      </c>
      <c r="C34" t="s">
        <v>69</v>
      </c>
      <c r="D34">
        <v>1</v>
      </c>
      <c r="E34">
        <v>1</v>
      </c>
      <c r="F34" t="s">
        <v>73</v>
      </c>
      <c r="G34" s="1">
        <v>34554</v>
      </c>
      <c r="H34" s="5">
        <v>174</v>
      </c>
      <c r="I34" s="5">
        <v>64</v>
      </c>
      <c r="J34" s="5">
        <f t="shared" ref="J34:J72" si="4">I34/((H34*0.01)^2)</f>
        <v>21.138855859426609</v>
      </c>
      <c r="K34" s="1">
        <v>43653</v>
      </c>
      <c r="L34" s="1">
        <f t="shared" si="2"/>
        <v>43646</v>
      </c>
      <c r="M34">
        <f t="shared" si="3"/>
        <v>24</v>
      </c>
      <c r="N34" t="s">
        <v>22</v>
      </c>
      <c r="O34" t="s">
        <v>34</v>
      </c>
      <c r="Q34" t="s">
        <v>37</v>
      </c>
      <c r="R34" t="s">
        <v>41</v>
      </c>
    </row>
    <row r="35" spans="1:19" x14ac:dyDescent="0.25">
      <c r="A35">
        <v>52</v>
      </c>
      <c r="B35" t="s">
        <v>34</v>
      </c>
      <c r="C35" t="s">
        <v>69</v>
      </c>
      <c r="F35" t="s">
        <v>72</v>
      </c>
      <c r="G35" s="1">
        <v>33264</v>
      </c>
      <c r="H35" s="5">
        <v>162.1</v>
      </c>
      <c r="I35" s="5">
        <v>66.95</v>
      </c>
      <c r="J35" s="5">
        <f t="shared" si="4"/>
        <v>25.479127475937542</v>
      </c>
      <c r="K35" s="1">
        <v>43604</v>
      </c>
      <c r="L35" s="1">
        <f t="shared" si="2"/>
        <v>43597</v>
      </c>
      <c r="M35">
        <f t="shared" si="3"/>
        <v>28</v>
      </c>
      <c r="N35" t="s">
        <v>25</v>
      </c>
      <c r="O35" t="s">
        <v>34</v>
      </c>
      <c r="Q35" t="s">
        <v>36</v>
      </c>
      <c r="R35" t="s">
        <v>41</v>
      </c>
    </row>
    <row r="36" spans="1:19" x14ac:dyDescent="0.25">
      <c r="A36">
        <v>56</v>
      </c>
      <c r="B36" t="s">
        <v>33</v>
      </c>
      <c r="C36" t="s">
        <v>70</v>
      </c>
      <c r="D36">
        <v>1</v>
      </c>
      <c r="E36">
        <v>1</v>
      </c>
      <c r="F36" t="s">
        <v>73</v>
      </c>
      <c r="G36" s="1">
        <v>34746</v>
      </c>
      <c r="H36" s="5">
        <v>171.8</v>
      </c>
      <c r="I36" s="5">
        <v>60.4</v>
      </c>
      <c r="J36" s="5">
        <f t="shared" si="4"/>
        <v>20.464004358426354</v>
      </c>
      <c r="K36" s="1">
        <v>43653</v>
      </c>
      <c r="L36" s="1">
        <f t="shared" si="2"/>
        <v>43646</v>
      </c>
      <c r="M36">
        <f t="shared" si="3"/>
        <v>24</v>
      </c>
      <c r="N36" t="s">
        <v>23</v>
      </c>
      <c r="O36" t="s">
        <v>34</v>
      </c>
      <c r="Q36" t="s">
        <v>37</v>
      </c>
      <c r="R36" t="s">
        <v>43</v>
      </c>
      <c r="S36" t="s">
        <v>76</v>
      </c>
    </row>
    <row r="37" spans="1:19" x14ac:dyDescent="0.25">
      <c r="A37">
        <v>58</v>
      </c>
      <c r="B37" t="s">
        <v>34</v>
      </c>
      <c r="C37" t="s">
        <v>70</v>
      </c>
      <c r="F37" t="s">
        <v>73</v>
      </c>
      <c r="G37" s="1">
        <v>35787</v>
      </c>
      <c r="H37" s="5">
        <v>163</v>
      </c>
      <c r="I37" s="5">
        <v>65.900000000000006</v>
      </c>
      <c r="J37" s="5">
        <f t="shared" si="4"/>
        <v>24.803342240957505</v>
      </c>
      <c r="K37" s="1">
        <v>43681</v>
      </c>
      <c r="L37" s="1">
        <f t="shared" si="2"/>
        <v>43674</v>
      </c>
      <c r="M37">
        <f t="shared" si="3"/>
        <v>21</v>
      </c>
      <c r="N37" t="s">
        <v>95</v>
      </c>
      <c r="O37" t="s">
        <v>33</v>
      </c>
      <c r="P37" t="s">
        <v>37</v>
      </c>
      <c r="Q37" t="s">
        <v>39</v>
      </c>
      <c r="R37" t="s">
        <v>41</v>
      </c>
    </row>
    <row r="38" spans="1:19" x14ac:dyDescent="0.25">
      <c r="A38">
        <v>60</v>
      </c>
      <c r="B38" t="s">
        <v>33</v>
      </c>
      <c r="C38" t="s">
        <v>70</v>
      </c>
      <c r="D38">
        <v>0</v>
      </c>
      <c r="E38">
        <v>1</v>
      </c>
      <c r="F38" t="s">
        <v>73</v>
      </c>
      <c r="G38" s="1">
        <v>29696</v>
      </c>
      <c r="H38" s="5">
        <v>185.7</v>
      </c>
      <c r="I38" s="5">
        <v>69.75</v>
      </c>
      <c r="J38" s="5">
        <f t="shared" si="4"/>
        <v>20.22648442821686</v>
      </c>
      <c r="K38" s="3">
        <v>43681</v>
      </c>
      <c r="L38" s="1">
        <f t="shared" si="2"/>
        <v>43674</v>
      </c>
      <c r="M38">
        <f t="shared" si="3"/>
        <v>38</v>
      </c>
      <c r="N38" t="s">
        <v>22</v>
      </c>
      <c r="O38" t="s">
        <v>34</v>
      </c>
      <c r="Q38" t="s">
        <v>36</v>
      </c>
      <c r="R38" t="s">
        <v>42</v>
      </c>
      <c r="S38" t="s">
        <v>79</v>
      </c>
    </row>
    <row r="39" spans="1:19" x14ac:dyDescent="0.25">
      <c r="A39">
        <v>61</v>
      </c>
      <c r="B39" t="s">
        <v>33</v>
      </c>
      <c r="C39" t="s">
        <v>69</v>
      </c>
      <c r="D39">
        <v>0</v>
      </c>
      <c r="E39">
        <v>1</v>
      </c>
      <c r="F39" t="s">
        <v>72</v>
      </c>
      <c r="G39" s="1">
        <v>31912</v>
      </c>
      <c r="H39" s="5">
        <v>163.5</v>
      </c>
      <c r="I39" s="5">
        <v>63.75</v>
      </c>
      <c r="J39" s="5">
        <f t="shared" si="4"/>
        <v>23.847599809219201</v>
      </c>
      <c r="K39" s="9">
        <v>43723</v>
      </c>
      <c r="L39" s="1">
        <f t="shared" si="2"/>
        <v>43716</v>
      </c>
      <c r="M39">
        <f t="shared" si="3"/>
        <v>32</v>
      </c>
      <c r="N39" t="s">
        <v>22</v>
      </c>
      <c r="O39" t="s">
        <v>34</v>
      </c>
      <c r="Q39" t="s">
        <v>36</v>
      </c>
      <c r="R39" t="s">
        <v>42</v>
      </c>
      <c r="S39" t="s">
        <v>88</v>
      </c>
    </row>
    <row r="40" spans="1:19" x14ac:dyDescent="0.25">
      <c r="A40">
        <v>64</v>
      </c>
      <c r="B40" t="s">
        <v>33</v>
      </c>
      <c r="C40" t="s">
        <v>70</v>
      </c>
      <c r="D40">
        <v>0</v>
      </c>
      <c r="E40">
        <v>1</v>
      </c>
      <c r="F40" t="s">
        <v>73</v>
      </c>
      <c r="G40" s="1">
        <v>27597</v>
      </c>
      <c r="H40" s="5">
        <v>188.2</v>
      </c>
      <c r="I40" s="5">
        <v>69.349999999999994</v>
      </c>
      <c r="J40" s="5">
        <f t="shared" si="4"/>
        <v>19.579753828710047</v>
      </c>
      <c r="K40" s="10">
        <v>43681</v>
      </c>
      <c r="L40" s="1">
        <f t="shared" si="2"/>
        <v>43674</v>
      </c>
      <c r="M40">
        <f t="shared" si="3"/>
        <v>44</v>
      </c>
      <c r="N40" t="s">
        <v>22</v>
      </c>
      <c r="O40" t="s">
        <v>34</v>
      </c>
      <c r="Q40" t="s">
        <v>39</v>
      </c>
      <c r="R40" t="s">
        <v>42</v>
      </c>
      <c r="S40" t="s">
        <v>80</v>
      </c>
    </row>
    <row r="41" spans="1:19" x14ac:dyDescent="0.25">
      <c r="A41">
        <v>66</v>
      </c>
      <c r="B41" t="s">
        <v>34</v>
      </c>
      <c r="C41" t="s">
        <v>69</v>
      </c>
      <c r="F41" t="s">
        <v>72</v>
      </c>
      <c r="G41" s="1">
        <v>34969</v>
      </c>
      <c r="H41" s="5">
        <v>159.6</v>
      </c>
      <c r="I41" s="5">
        <v>47.4</v>
      </c>
      <c r="J41" s="5">
        <f t="shared" si="4"/>
        <v>18.608551453822525</v>
      </c>
      <c r="K41" s="1">
        <v>43723</v>
      </c>
      <c r="L41" s="1">
        <f t="shared" si="2"/>
        <v>43716</v>
      </c>
      <c r="M41">
        <f t="shared" si="3"/>
        <v>23</v>
      </c>
      <c r="N41" t="s">
        <v>21</v>
      </c>
      <c r="O41" t="s">
        <v>34</v>
      </c>
      <c r="Q41" t="s">
        <v>36</v>
      </c>
      <c r="R41" t="s">
        <v>42</v>
      </c>
      <c r="S41" t="s">
        <v>87</v>
      </c>
    </row>
    <row r="42" spans="1:19" x14ac:dyDescent="0.25">
      <c r="A42">
        <v>68</v>
      </c>
      <c r="B42" t="s">
        <v>34</v>
      </c>
      <c r="C42" t="s">
        <v>69</v>
      </c>
      <c r="F42" t="s">
        <v>72</v>
      </c>
      <c r="G42" s="1">
        <v>35669</v>
      </c>
      <c r="H42" s="5">
        <v>158.30000000000001</v>
      </c>
      <c r="I42" s="5">
        <v>61</v>
      </c>
      <c r="J42" s="5">
        <f t="shared" si="4"/>
        <v>24.34265843379335</v>
      </c>
      <c r="K42" s="1">
        <v>43723</v>
      </c>
      <c r="L42" s="1">
        <f t="shared" si="2"/>
        <v>43716</v>
      </c>
      <c r="M42">
        <f t="shared" si="3"/>
        <v>22</v>
      </c>
      <c r="N42" t="s">
        <v>22</v>
      </c>
      <c r="O42" t="s">
        <v>34</v>
      </c>
      <c r="Q42" t="s">
        <v>37</v>
      </c>
      <c r="R42" t="s">
        <v>42</v>
      </c>
      <c r="S42" t="s">
        <v>89</v>
      </c>
    </row>
    <row r="43" spans="1:19" x14ac:dyDescent="0.25">
      <c r="A43">
        <v>69</v>
      </c>
      <c r="B43" t="s">
        <v>33</v>
      </c>
      <c r="C43" t="s">
        <v>70</v>
      </c>
      <c r="D43">
        <v>1</v>
      </c>
      <c r="E43">
        <v>1</v>
      </c>
      <c r="F43" t="s">
        <v>72</v>
      </c>
      <c r="G43" s="1">
        <v>34508</v>
      </c>
      <c r="H43" s="5">
        <v>178.2</v>
      </c>
      <c r="I43" s="5">
        <v>65.150000000000006</v>
      </c>
      <c r="J43" s="5">
        <f t="shared" si="4"/>
        <v>20.516299042299792</v>
      </c>
      <c r="K43" s="1">
        <v>43737</v>
      </c>
      <c r="L43" s="1">
        <f t="shared" si="2"/>
        <v>43730</v>
      </c>
      <c r="M43">
        <f t="shared" si="3"/>
        <v>25</v>
      </c>
      <c r="N43" t="s">
        <v>22</v>
      </c>
      <c r="O43" t="s">
        <v>34</v>
      </c>
      <c r="Q43" t="s">
        <v>37</v>
      </c>
      <c r="R43" t="s">
        <v>42</v>
      </c>
      <c r="S43" t="s">
        <v>63</v>
      </c>
    </row>
    <row r="44" spans="1:19" x14ac:dyDescent="0.25">
      <c r="A44">
        <v>70</v>
      </c>
      <c r="B44" t="s">
        <v>33</v>
      </c>
      <c r="C44" t="s">
        <v>69</v>
      </c>
      <c r="D44">
        <v>0</v>
      </c>
      <c r="E44">
        <v>1</v>
      </c>
      <c r="F44" t="s">
        <v>72</v>
      </c>
      <c r="G44" s="1">
        <v>33000</v>
      </c>
      <c r="H44" s="5">
        <v>155.69999999999999</v>
      </c>
      <c r="I44" s="5">
        <v>57.85</v>
      </c>
      <c r="J44" s="5">
        <f t="shared" si="4"/>
        <v>23.863060271449019</v>
      </c>
      <c r="K44" s="1">
        <v>43751</v>
      </c>
      <c r="L44" s="1">
        <f t="shared" si="2"/>
        <v>43744</v>
      </c>
      <c r="M44">
        <f t="shared" si="3"/>
        <v>29</v>
      </c>
      <c r="N44" t="s">
        <v>22</v>
      </c>
      <c r="O44" t="s">
        <v>33</v>
      </c>
      <c r="P44" t="s">
        <v>36</v>
      </c>
      <c r="Q44" t="s">
        <v>37</v>
      </c>
      <c r="R44" t="s">
        <v>42</v>
      </c>
      <c r="S44" t="s">
        <v>90</v>
      </c>
    </row>
    <row r="45" spans="1:19" x14ac:dyDescent="0.25">
      <c r="A45">
        <v>71</v>
      </c>
      <c r="B45" t="s">
        <v>33</v>
      </c>
      <c r="C45" t="s">
        <v>69</v>
      </c>
      <c r="D45">
        <v>0</v>
      </c>
      <c r="E45">
        <v>1</v>
      </c>
      <c r="F45" t="s">
        <v>72</v>
      </c>
      <c r="G45" s="1">
        <v>33476</v>
      </c>
      <c r="H45" s="5">
        <v>154</v>
      </c>
      <c r="I45" s="5">
        <v>65.849999999999994</v>
      </c>
      <c r="J45" s="5">
        <f t="shared" si="4"/>
        <v>27.766065103727438</v>
      </c>
      <c r="K45" s="1">
        <v>43751</v>
      </c>
      <c r="L45" s="1">
        <f t="shared" si="2"/>
        <v>43744</v>
      </c>
      <c r="M45">
        <f t="shared" si="3"/>
        <v>28</v>
      </c>
      <c r="N45" t="s">
        <v>22</v>
      </c>
      <c r="O45" t="s">
        <v>33</v>
      </c>
      <c r="P45" t="s">
        <v>36</v>
      </c>
      <c r="Q45" t="s">
        <v>37</v>
      </c>
      <c r="R45" t="s">
        <v>42</v>
      </c>
      <c r="S45" t="s">
        <v>91</v>
      </c>
    </row>
    <row r="46" spans="1:19" x14ac:dyDescent="0.25">
      <c r="A46">
        <v>72</v>
      </c>
      <c r="B46" t="s">
        <v>34</v>
      </c>
      <c r="C46" t="s">
        <v>70</v>
      </c>
      <c r="F46" t="s">
        <v>72</v>
      </c>
      <c r="G46" s="1">
        <v>32927</v>
      </c>
      <c r="H46" s="5">
        <v>173.8</v>
      </c>
      <c r="I46" s="5">
        <v>64.25</v>
      </c>
      <c r="J46" s="5">
        <f t="shared" si="4"/>
        <v>21.270298651545822</v>
      </c>
      <c r="K46" s="1">
        <v>43765</v>
      </c>
      <c r="L46" s="1">
        <f t="shared" si="2"/>
        <v>43758</v>
      </c>
      <c r="M46">
        <f t="shared" si="3"/>
        <v>29</v>
      </c>
      <c r="N46" t="s">
        <v>22</v>
      </c>
      <c r="O46" t="s">
        <v>34</v>
      </c>
      <c r="Q46" t="s">
        <v>37</v>
      </c>
      <c r="R46" t="s">
        <v>41</v>
      </c>
    </row>
    <row r="47" spans="1:19" x14ac:dyDescent="0.25">
      <c r="A47">
        <v>73</v>
      </c>
      <c r="B47" t="s">
        <v>33</v>
      </c>
      <c r="C47" t="s">
        <v>69</v>
      </c>
      <c r="D47">
        <v>1</v>
      </c>
      <c r="E47">
        <v>1</v>
      </c>
      <c r="F47" t="s">
        <v>73</v>
      </c>
      <c r="G47" s="1">
        <v>35612</v>
      </c>
      <c r="H47" s="5">
        <v>163.30000000000001</v>
      </c>
      <c r="I47" s="5">
        <v>57.95</v>
      </c>
      <c r="J47" s="5">
        <f t="shared" si="4"/>
        <v>21.731068002305477</v>
      </c>
      <c r="K47" s="1">
        <v>43793</v>
      </c>
      <c r="L47" s="1">
        <f t="shared" si="2"/>
        <v>43786</v>
      </c>
      <c r="M47">
        <f t="shared" si="3"/>
        <v>22</v>
      </c>
      <c r="N47" t="s">
        <v>110</v>
      </c>
      <c r="O47" t="s">
        <v>33</v>
      </c>
      <c r="P47" t="s">
        <v>36</v>
      </c>
      <c r="Q47" t="s">
        <v>37</v>
      </c>
      <c r="R47" t="s">
        <v>41</v>
      </c>
    </row>
    <row r="48" spans="1:19" x14ac:dyDescent="0.25">
      <c r="A48">
        <v>75</v>
      </c>
      <c r="B48" t="s">
        <v>34</v>
      </c>
      <c r="C48" t="s">
        <v>69</v>
      </c>
      <c r="F48" t="s">
        <v>73</v>
      </c>
      <c r="G48" s="1">
        <v>35632</v>
      </c>
      <c r="H48" s="5">
        <v>170.7</v>
      </c>
      <c r="I48" s="5">
        <v>64.75</v>
      </c>
      <c r="J48" s="5">
        <f t="shared" si="4"/>
        <v>22.22146720712021</v>
      </c>
      <c r="K48" s="1">
        <v>43793</v>
      </c>
      <c r="L48" s="1">
        <f t="shared" si="2"/>
        <v>43786</v>
      </c>
      <c r="M48">
        <f t="shared" si="3"/>
        <v>22</v>
      </c>
      <c r="N48" t="s">
        <v>23</v>
      </c>
      <c r="O48" t="s">
        <v>33</v>
      </c>
      <c r="P48" t="s">
        <v>37</v>
      </c>
      <c r="Q48" t="s">
        <v>39</v>
      </c>
      <c r="R48" t="s">
        <v>42</v>
      </c>
      <c r="S48" t="s">
        <v>92</v>
      </c>
    </row>
    <row r="49" spans="1:19" x14ac:dyDescent="0.25">
      <c r="A49">
        <v>77</v>
      </c>
      <c r="B49" t="s">
        <v>34</v>
      </c>
      <c r="C49" t="s">
        <v>69</v>
      </c>
      <c r="F49" t="s">
        <v>73</v>
      </c>
      <c r="G49" s="1">
        <v>33708</v>
      </c>
      <c r="H49" s="5">
        <v>166.6</v>
      </c>
      <c r="I49" s="5">
        <v>69.3</v>
      </c>
      <c r="J49" s="5">
        <f t="shared" si="4"/>
        <v>24.967970381429883</v>
      </c>
      <c r="K49" s="1">
        <v>43793</v>
      </c>
      <c r="L49" s="1">
        <f t="shared" si="2"/>
        <v>43786</v>
      </c>
      <c r="M49">
        <f t="shared" si="3"/>
        <v>27</v>
      </c>
      <c r="N49" t="s">
        <v>22</v>
      </c>
      <c r="O49" t="s">
        <v>33</v>
      </c>
      <c r="P49" t="s">
        <v>93</v>
      </c>
      <c r="Q49" t="s">
        <v>93</v>
      </c>
      <c r="R49" t="s">
        <v>42</v>
      </c>
      <c r="S49" t="s">
        <v>94</v>
      </c>
    </row>
    <row r="50" spans="1:19" x14ac:dyDescent="0.25">
      <c r="A50">
        <v>80</v>
      </c>
      <c r="B50" t="s">
        <v>33</v>
      </c>
      <c r="C50" t="s">
        <v>69</v>
      </c>
      <c r="D50">
        <v>1</v>
      </c>
      <c r="E50">
        <v>1</v>
      </c>
      <c r="F50" t="s">
        <v>73</v>
      </c>
      <c r="G50" s="6">
        <v>35062</v>
      </c>
      <c r="H50" s="5">
        <v>150.69999999999999</v>
      </c>
      <c r="I50" s="5">
        <v>47.35</v>
      </c>
      <c r="J50" s="5">
        <f t="shared" si="4"/>
        <v>20.849396028002921</v>
      </c>
      <c r="K50" s="1">
        <v>43793</v>
      </c>
      <c r="L50" s="1">
        <f t="shared" si="2"/>
        <v>43786</v>
      </c>
      <c r="M50">
        <f t="shared" si="3"/>
        <v>23</v>
      </c>
      <c r="N50" t="s">
        <v>110</v>
      </c>
      <c r="O50" t="s">
        <v>33</v>
      </c>
      <c r="P50" t="s">
        <v>37</v>
      </c>
      <c r="Q50" t="s">
        <v>37</v>
      </c>
      <c r="R50" t="s">
        <v>41</v>
      </c>
    </row>
    <row r="51" spans="1:19" x14ac:dyDescent="0.25">
      <c r="A51">
        <v>81</v>
      </c>
      <c r="B51" t="s">
        <v>34</v>
      </c>
      <c r="C51" t="s">
        <v>70</v>
      </c>
      <c r="F51" t="s">
        <v>72</v>
      </c>
      <c r="G51" s="1">
        <v>35065</v>
      </c>
      <c r="H51" s="5">
        <v>169.9</v>
      </c>
      <c r="I51" s="5">
        <v>63.1</v>
      </c>
      <c r="J51" s="5">
        <f t="shared" si="4"/>
        <v>21.859619670331991</v>
      </c>
      <c r="L51" s="1">
        <f t="shared" ref="L51:L72" si="5">K51-7</f>
        <v>-7</v>
      </c>
      <c r="M51" t="e">
        <f t="shared" ref="M51:M72" si="6" xml:space="preserve"> DATEDIF(G51,L51,"Y")</f>
        <v>#NUM!</v>
      </c>
      <c r="N51" t="s">
        <v>95</v>
      </c>
      <c r="O51" t="s">
        <v>33</v>
      </c>
      <c r="P51" t="s">
        <v>37</v>
      </c>
      <c r="Q51" t="s">
        <v>39</v>
      </c>
      <c r="R51" t="s">
        <v>43</v>
      </c>
      <c r="S51" t="s">
        <v>111</v>
      </c>
    </row>
    <row r="52" spans="1:19" x14ac:dyDescent="0.25">
      <c r="A52">
        <v>86</v>
      </c>
      <c r="B52" t="s">
        <v>34</v>
      </c>
      <c r="C52" t="s">
        <v>70</v>
      </c>
      <c r="F52" t="s">
        <v>72</v>
      </c>
      <c r="G52" s="1">
        <v>33131</v>
      </c>
      <c r="H52" s="5">
        <v>164.2</v>
      </c>
      <c r="I52" s="5">
        <v>72.75</v>
      </c>
      <c r="J52" s="5">
        <f t="shared" si="4"/>
        <v>26.982779979259426</v>
      </c>
      <c r="K52" s="1">
        <v>43849</v>
      </c>
      <c r="L52" s="1">
        <f t="shared" si="5"/>
        <v>43842</v>
      </c>
      <c r="M52">
        <f t="shared" si="6"/>
        <v>29</v>
      </c>
      <c r="N52" t="s">
        <v>22</v>
      </c>
      <c r="O52" t="s">
        <v>34</v>
      </c>
      <c r="Q52" t="s">
        <v>36</v>
      </c>
      <c r="R52" t="s">
        <v>42</v>
      </c>
      <c r="S52" t="s">
        <v>113</v>
      </c>
    </row>
    <row r="53" spans="1:19" x14ac:dyDescent="0.25">
      <c r="A53">
        <v>87</v>
      </c>
      <c r="B53" t="s">
        <v>33</v>
      </c>
      <c r="C53" t="s">
        <v>70</v>
      </c>
      <c r="D53">
        <v>1</v>
      </c>
      <c r="E53">
        <v>1</v>
      </c>
      <c r="F53" t="s">
        <v>72</v>
      </c>
      <c r="G53" s="1">
        <v>33056</v>
      </c>
      <c r="H53" s="5">
        <v>174.2</v>
      </c>
      <c r="I53" s="5">
        <v>71.45</v>
      </c>
      <c r="J53" s="5">
        <f t="shared" si="4"/>
        <v>23.545392352904734</v>
      </c>
      <c r="K53" s="1">
        <v>43849</v>
      </c>
      <c r="L53" s="1">
        <f t="shared" si="5"/>
        <v>43842</v>
      </c>
      <c r="M53">
        <f t="shared" si="6"/>
        <v>29</v>
      </c>
      <c r="N53" t="s">
        <v>22</v>
      </c>
      <c r="O53" t="s">
        <v>34</v>
      </c>
      <c r="Q53" t="s">
        <v>37</v>
      </c>
      <c r="R53" t="s">
        <v>42</v>
      </c>
      <c r="S53" t="s">
        <v>112</v>
      </c>
    </row>
    <row r="54" spans="1:19" x14ac:dyDescent="0.25">
      <c r="A54">
        <v>94</v>
      </c>
      <c r="B54" t="s">
        <v>34</v>
      </c>
      <c r="C54" t="s">
        <v>69</v>
      </c>
      <c r="F54" t="s">
        <v>72</v>
      </c>
      <c r="G54" s="1">
        <v>35461</v>
      </c>
      <c r="H54" s="5">
        <v>167</v>
      </c>
      <c r="I54" s="5">
        <v>64</v>
      </c>
      <c r="J54" s="5">
        <f t="shared" si="4"/>
        <v>22.948115744558788</v>
      </c>
      <c r="K54" s="1">
        <v>43849</v>
      </c>
      <c r="L54" s="1">
        <f t="shared" si="5"/>
        <v>43842</v>
      </c>
      <c r="M54">
        <f t="shared" si="6"/>
        <v>22</v>
      </c>
      <c r="N54" t="s">
        <v>22</v>
      </c>
      <c r="O54" t="s">
        <v>33</v>
      </c>
      <c r="P54" t="s">
        <v>36</v>
      </c>
      <c r="Q54" t="s">
        <v>37</v>
      </c>
      <c r="R54" t="s">
        <v>41</v>
      </c>
    </row>
    <row r="55" spans="1:19" x14ac:dyDescent="0.25">
      <c r="A55">
        <v>96</v>
      </c>
      <c r="B55" t="s">
        <v>34</v>
      </c>
      <c r="C55" t="s">
        <v>69</v>
      </c>
      <c r="F55" t="s">
        <v>73</v>
      </c>
      <c r="G55" s="1">
        <v>35148</v>
      </c>
      <c r="H55" s="5">
        <v>155.80000000000001</v>
      </c>
      <c r="I55" s="5">
        <v>62.8</v>
      </c>
      <c r="J55" s="5">
        <f t="shared" si="4"/>
        <v>25.871686323106047</v>
      </c>
      <c r="K55" s="1">
        <v>43905</v>
      </c>
      <c r="L55" s="1">
        <f t="shared" si="5"/>
        <v>43898</v>
      </c>
      <c r="M55">
        <f t="shared" si="6"/>
        <v>23</v>
      </c>
      <c r="N55" t="s">
        <v>22</v>
      </c>
      <c r="O55" t="s">
        <v>34</v>
      </c>
      <c r="Q55" t="s">
        <v>37</v>
      </c>
      <c r="R55" t="s">
        <v>44</v>
      </c>
      <c r="S55" t="s">
        <v>115</v>
      </c>
    </row>
    <row r="56" spans="1:19" x14ac:dyDescent="0.25">
      <c r="A56">
        <v>98</v>
      </c>
      <c r="B56" t="s">
        <v>33</v>
      </c>
      <c r="C56" t="s">
        <v>69</v>
      </c>
      <c r="D56">
        <v>1</v>
      </c>
      <c r="E56">
        <v>1</v>
      </c>
      <c r="F56" t="s">
        <v>72</v>
      </c>
      <c r="G56" s="1">
        <v>35200</v>
      </c>
      <c r="H56" s="5">
        <v>158.6</v>
      </c>
      <c r="I56" s="5">
        <v>59.45</v>
      </c>
      <c r="J56" s="5">
        <f t="shared" si="4"/>
        <v>23.634449605549182</v>
      </c>
      <c r="K56" s="1">
        <v>43877</v>
      </c>
      <c r="L56" s="1">
        <f t="shared" si="5"/>
        <v>43870</v>
      </c>
      <c r="M56">
        <f t="shared" si="6"/>
        <v>23</v>
      </c>
      <c r="N56" t="s">
        <v>22</v>
      </c>
      <c r="O56" t="s">
        <v>34</v>
      </c>
      <c r="Q56" t="s">
        <v>37</v>
      </c>
      <c r="R56" t="s">
        <v>41</v>
      </c>
    </row>
    <row r="57" spans="1:19" x14ac:dyDescent="0.25">
      <c r="A57">
        <v>102</v>
      </c>
      <c r="B57" t="s">
        <v>34</v>
      </c>
      <c r="C57" t="s">
        <v>69</v>
      </c>
      <c r="E57">
        <v>1</v>
      </c>
      <c r="F57" t="s">
        <v>72</v>
      </c>
      <c r="G57" s="1">
        <v>31349</v>
      </c>
      <c r="H57" s="5">
        <v>165.8</v>
      </c>
      <c r="I57" s="5">
        <v>77.150000000000006</v>
      </c>
      <c r="J57" s="5">
        <f t="shared" si="4"/>
        <v>28.06511835004023</v>
      </c>
      <c r="K57" s="1">
        <v>43877</v>
      </c>
      <c r="L57" s="1">
        <f t="shared" si="5"/>
        <v>43870</v>
      </c>
      <c r="M57">
        <f t="shared" si="6"/>
        <v>34</v>
      </c>
      <c r="N57" t="s">
        <v>110</v>
      </c>
      <c r="O57" t="s">
        <v>33</v>
      </c>
      <c r="P57" t="s">
        <v>37</v>
      </c>
      <c r="Q57" t="s">
        <v>37</v>
      </c>
      <c r="R57" t="s">
        <v>41</v>
      </c>
    </row>
    <row r="58" spans="1:19" x14ac:dyDescent="0.25">
      <c r="A58">
        <v>103</v>
      </c>
      <c r="B58" t="s">
        <v>34</v>
      </c>
      <c r="C58" t="s">
        <v>70</v>
      </c>
      <c r="F58" t="s">
        <v>72</v>
      </c>
      <c r="G58" s="1">
        <v>35165</v>
      </c>
      <c r="H58" s="5">
        <v>175.6</v>
      </c>
      <c r="I58" s="5">
        <v>66.349999999999994</v>
      </c>
      <c r="J58" s="5">
        <f t="shared" si="4"/>
        <v>21.517504579158469</v>
      </c>
      <c r="K58" s="1">
        <v>43877</v>
      </c>
      <c r="L58" s="1">
        <f t="shared" si="5"/>
        <v>43870</v>
      </c>
      <c r="M58">
        <f t="shared" si="6"/>
        <v>23</v>
      </c>
      <c r="N58" t="s">
        <v>22</v>
      </c>
      <c r="O58" t="s">
        <v>34</v>
      </c>
      <c r="Q58" t="s">
        <v>37</v>
      </c>
      <c r="R58" t="s">
        <v>41</v>
      </c>
    </row>
    <row r="59" spans="1:19" x14ac:dyDescent="0.25">
      <c r="A59">
        <v>104</v>
      </c>
      <c r="B59" t="s">
        <v>33</v>
      </c>
      <c r="C59" t="s">
        <v>70</v>
      </c>
      <c r="D59">
        <v>1</v>
      </c>
      <c r="F59" t="s">
        <v>72</v>
      </c>
      <c r="G59" s="1">
        <v>32848</v>
      </c>
      <c r="H59" s="5">
        <v>162.69999999999999</v>
      </c>
      <c r="I59" s="5">
        <v>76.3</v>
      </c>
      <c r="J59" s="5">
        <f t="shared" si="4"/>
        <v>28.823680296653468</v>
      </c>
      <c r="K59" s="1">
        <v>43905</v>
      </c>
      <c r="L59" s="1">
        <f t="shared" si="5"/>
        <v>43898</v>
      </c>
      <c r="M59">
        <f t="shared" si="6"/>
        <v>30</v>
      </c>
      <c r="N59" t="s">
        <v>95</v>
      </c>
      <c r="O59" t="s">
        <v>33</v>
      </c>
      <c r="P59" t="s">
        <v>36</v>
      </c>
      <c r="Q59" t="s">
        <v>37</v>
      </c>
      <c r="R59" t="s">
        <v>42</v>
      </c>
      <c r="S59" t="s">
        <v>114</v>
      </c>
    </row>
    <row r="60" spans="1:19" x14ac:dyDescent="0.25">
      <c r="A60">
        <v>105</v>
      </c>
      <c r="B60" t="s">
        <v>34</v>
      </c>
      <c r="C60" t="s">
        <v>70</v>
      </c>
      <c r="E60">
        <v>1</v>
      </c>
      <c r="F60" t="s">
        <v>73</v>
      </c>
      <c r="G60" s="1">
        <v>32273</v>
      </c>
      <c r="H60" s="5">
        <v>185</v>
      </c>
      <c r="I60" s="5">
        <v>85.2</v>
      </c>
      <c r="J60" s="5">
        <f t="shared" si="4"/>
        <v>24.89408327246165</v>
      </c>
      <c r="K60" s="1">
        <v>43905</v>
      </c>
      <c r="L60" s="1">
        <f t="shared" si="5"/>
        <v>43898</v>
      </c>
      <c r="M60">
        <f t="shared" si="6"/>
        <v>31</v>
      </c>
      <c r="N60" t="s">
        <v>22</v>
      </c>
      <c r="O60" t="s">
        <v>34</v>
      </c>
      <c r="Q60" t="s">
        <v>36</v>
      </c>
      <c r="R60" t="s">
        <v>42</v>
      </c>
      <c r="S60" t="s">
        <v>116</v>
      </c>
    </row>
    <row r="61" spans="1:19" x14ac:dyDescent="0.25">
      <c r="A61">
        <v>106</v>
      </c>
      <c r="B61" t="s">
        <v>33</v>
      </c>
      <c r="C61" t="s">
        <v>69</v>
      </c>
      <c r="D61">
        <v>1</v>
      </c>
      <c r="E61">
        <v>1</v>
      </c>
      <c r="F61" t="s">
        <v>72</v>
      </c>
      <c r="G61" s="1">
        <v>33747</v>
      </c>
      <c r="H61" s="5">
        <v>158.19999999999999</v>
      </c>
      <c r="I61" s="5">
        <v>52.35</v>
      </c>
      <c r="J61" s="5">
        <f t="shared" si="4"/>
        <v>20.917208609499092</v>
      </c>
      <c r="K61" s="1">
        <v>44010</v>
      </c>
      <c r="L61" s="1">
        <f t="shared" si="5"/>
        <v>44003</v>
      </c>
      <c r="M61">
        <f t="shared" si="6"/>
        <v>28</v>
      </c>
      <c r="N61" t="s">
        <v>21</v>
      </c>
      <c r="O61" t="s">
        <v>34</v>
      </c>
      <c r="Q61" t="s">
        <v>36</v>
      </c>
      <c r="R61" t="s">
        <v>44</v>
      </c>
      <c r="S61" t="s">
        <v>117</v>
      </c>
    </row>
    <row r="62" spans="1:19" x14ac:dyDescent="0.25">
      <c r="A62">
        <v>118</v>
      </c>
      <c r="B62" t="s">
        <v>33</v>
      </c>
      <c r="C62" t="s">
        <v>70</v>
      </c>
      <c r="E62">
        <v>1</v>
      </c>
      <c r="F62" t="s">
        <v>72</v>
      </c>
      <c r="G62" s="1">
        <v>33555</v>
      </c>
      <c r="H62" s="5">
        <v>169.3</v>
      </c>
      <c r="I62" s="5">
        <v>74.25</v>
      </c>
      <c r="J62" s="5">
        <f t="shared" si="4"/>
        <v>25.904937079786158</v>
      </c>
      <c r="K62" s="1">
        <v>44164</v>
      </c>
      <c r="L62" s="1">
        <f t="shared" si="5"/>
        <v>44157</v>
      </c>
      <c r="M62">
        <f t="shared" si="6"/>
        <v>29</v>
      </c>
      <c r="N62" t="s">
        <v>23</v>
      </c>
      <c r="O62" t="s">
        <v>33</v>
      </c>
      <c r="P62" t="s">
        <v>36</v>
      </c>
      <c r="Q62" t="s">
        <v>37</v>
      </c>
      <c r="R62" t="s">
        <v>41</v>
      </c>
    </row>
    <row r="63" spans="1:19" x14ac:dyDescent="0.25">
      <c r="A63">
        <v>119</v>
      </c>
      <c r="B63" t="s">
        <v>33</v>
      </c>
      <c r="C63" t="s">
        <v>69</v>
      </c>
      <c r="D63">
        <v>1</v>
      </c>
      <c r="E63">
        <v>1</v>
      </c>
      <c r="F63" t="s">
        <v>72</v>
      </c>
      <c r="G63" s="1">
        <v>35867</v>
      </c>
      <c r="H63" s="5">
        <v>163.30000000000001</v>
      </c>
      <c r="I63" s="5">
        <v>71.2</v>
      </c>
      <c r="J63" s="5">
        <f t="shared" si="4"/>
        <v>26.699776389372733</v>
      </c>
      <c r="K63" s="1">
        <v>44207</v>
      </c>
      <c r="L63" s="1">
        <f t="shared" si="5"/>
        <v>44200</v>
      </c>
      <c r="M63">
        <f t="shared" si="6"/>
        <v>22</v>
      </c>
      <c r="N63" t="s">
        <v>95</v>
      </c>
      <c r="O63" t="s">
        <v>33</v>
      </c>
      <c r="P63" t="s">
        <v>37</v>
      </c>
      <c r="Q63" t="s">
        <v>39</v>
      </c>
      <c r="R63" t="s">
        <v>42</v>
      </c>
      <c r="S63" t="s">
        <v>137</v>
      </c>
    </row>
    <row r="64" spans="1:19" x14ac:dyDescent="0.25">
      <c r="A64">
        <v>122</v>
      </c>
      <c r="B64" t="s">
        <v>33</v>
      </c>
      <c r="C64" t="s">
        <v>70</v>
      </c>
      <c r="D64">
        <v>1</v>
      </c>
      <c r="E64">
        <v>1</v>
      </c>
      <c r="F64" t="s">
        <v>72</v>
      </c>
      <c r="G64" s="1">
        <v>35673</v>
      </c>
      <c r="H64" s="5">
        <v>176</v>
      </c>
      <c r="I64" s="5">
        <v>70</v>
      </c>
      <c r="J64" s="5">
        <f t="shared" si="4"/>
        <v>22.598140495867771</v>
      </c>
      <c r="K64" s="1">
        <v>44136</v>
      </c>
      <c r="L64" s="1">
        <f t="shared" si="5"/>
        <v>44129</v>
      </c>
      <c r="M64">
        <f t="shared" si="6"/>
        <v>23</v>
      </c>
      <c r="N64" t="s">
        <v>21</v>
      </c>
      <c r="O64" t="s">
        <v>33</v>
      </c>
      <c r="P64" t="s">
        <v>36</v>
      </c>
      <c r="Q64" t="s">
        <v>37</v>
      </c>
      <c r="R64" t="s">
        <v>44</v>
      </c>
      <c r="S64" t="s">
        <v>138</v>
      </c>
    </row>
    <row r="65" spans="1:19" x14ac:dyDescent="0.25">
      <c r="A65">
        <v>134</v>
      </c>
      <c r="B65" t="s">
        <v>33</v>
      </c>
      <c r="C65" t="s">
        <v>69</v>
      </c>
      <c r="D65">
        <v>1</v>
      </c>
      <c r="E65">
        <v>1</v>
      </c>
      <c r="F65" t="s">
        <v>72</v>
      </c>
      <c r="G65" s="1">
        <v>33805</v>
      </c>
      <c r="H65" s="5">
        <v>179</v>
      </c>
      <c r="I65" s="5">
        <v>77</v>
      </c>
      <c r="J65" s="5">
        <f t="shared" si="4"/>
        <v>24.031709372366656</v>
      </c>
      <c r="K65" s="1">
        <v>44136</v>
      </c>
      <c r="L65" s="1">
        <f t="shared" si="5"/>
        <v>44129</v>
      </c>
      <c r="M65">
        <f t="shared" si="6"/>
        <v>28</v>
      </c>
      <c r="N65" t="s">
        <v>22</v>
      </c>
      <c r="O65" t="s">
        <v>34</v>
      </c>
      <c r="Q65" t="s">
        <v>93</v>
      </c>
      <c r="R65" t="s">
        <v>42</v>
      </c>
      <c r="S65" t="s">
        <v>136</v>
      </c>
    </row>
    <row r="66" spans="1:19" x14ac:dyDescent="0.25">
      <c r="A66">
        <v>135</v>
      </c>
      <c r="B66" t="s">
        <v>33</v>
      </c>
      <c r="C66" t="s">
        <v>70</v>
      </c>
      <c r="E66">
        <v>1</v>
      </c>
      <c r="F66" t="s">
        <v>72</v>
      </c>
      <c r="G66" s="1">
        <v>36454</v>
      </c>
      <c r="H66" s="5">
        <v>186</v>
      </c>
      <c r="I66" s="5">
        <v>98.5</v>
      </c>
      <c r="J66" s="5">
        <f t="shared" si="4"/>
        <v>28.471499595328936</v>
      </c>
      <c r="K66" s="1">
        <v>44164</v>
      </c>
      <c r="L66" s="1">
        <f t="shared" si="5"/>
        <v>44157</v>
      </c>
      <c r="M66">
        <f t="shared" si="6"/>
        <v>21</v>
      </c>
      <c r="N66" t="s">
        <v>22</v>
      </c>
      <c r="O66" t="s">
        <v>33</v>
      </c>
      <c r="P66" t="s">
        <v>37</v>
      </c>
      <c r="Q66" t="s">
        <v>39</v>
      </c>
      <c r="R66" t="s">
        <v>42</v>
      </c>
      <c r="S66" t="s">
        <v>135</v>
      </c>
    </row>
    <row r="67" spans="1:19" x14ac:dyDescent="0.25">
      <c r="A67">
        <v>137</v>
      </c>
      <c r="B67" t="s">
        <v>33</v>
      </c>
      <c r="C67" t="s">
        <v>70</v>
      </c>
      <c r="D67">
        <v>1</v>
      </c>
      <c r="E67">
        <v>1</v>
      </c>
      <c r="F67" t="s">
        <v>72</v>
      </c>
      <c r="G67" s="1">
        <v>35353</v>
      </c>
      <c r="H67" s="5">
        <v>171.9</v>
      </c>
      <c r="I67" s="5">
        <v>75.8</v>
      </c>
      <c r="J67" s="5">
        <f t="shared" si="4"/>
        <v>25.651776791639548</v>
      </c>
      <c r="K67" s="1">
        <v>44207</v>
      </c>
      <c r="L67" s="1">
        <f t="shared" si="5"/>
        <v>44200</v>
      </c>
      <c r="M67">
        <f t="shared" si="6"/>
        <v>24</v>
      </c>
      <c r="N67" t="s">
        <v>22</v>
      </c>
      <c r="O67" t="s">
        <v>33</v>
      </c>
      <c r="P67" t="s">
        <v>37</v>
      </c>
      <c r="Q67" t="s">
        <v>39</v>
      </c>
      <c r="R67" t="s">
        <v>42</v>
      </c>
      <c r="S67" t="s">
        <v>134</v>
      </c>
    </row>
    <row r="68" spans="1:19" x14ac:dyDescent="0.25">
      <c r="A68">
        <v>139</v>
      </c>
      <c r="B68" t="s">
        <v>34</v>
      </c>
      <c r="C68" t="s">
        <v>70</v>
      </c>
      <c r="E68">
        <v>1</v>
      </c>
      <c r="F68" t="s">
        <v>72</v>
      </c>
      <c r="G68" s="1">
        <v>36180</v>
      </c>
      <c r="H68" s="5">
        <v>175.9</v>
      </c>
      <c r="I68" s="5">
        <v>67.25</v>
      </c>
      <c r="J68" s="5">
        <f t="shared" si="4"/>
        <v>21.735048306750855</v>
      </c>
      <c r="K68" s="1">
        <v>44234</v>
      </c>
      <c r="L68" s="1">
        <f t="shared" si="5"/>
        <v>44227</v>
      </c>
      <c r="M68">
        <f t="shared" si="6"/>
        <v>22</v>
      </c>
      <c r="N68" t="s">
        <v>21</v>
      </c>
      <c r="O68" t="s">
        <v>33</v>
      </c>
      <c r="P68" t="s">
        <v>37</v>
      </c>
      <c r="Q68" t="s">
        <v>39</v>
      </c>
      <c r="R68" t="s">
        <v>42</v>
      </c>
      <c r="S68" t="s">
        <v>132</v>
      </c>
    </row>
    <row r="69" spans="1:19" x14ac:dyDescent="0.25">
      <c r="A69">
        <v>141</v>
      </c>
      <c r="B69" t="s">
        <v>34</v>
      </c>
      <c r="C69" t="s">
        <v>69</v>
      </c>
      <c r="F69" t="s">
        <v>72</v>
      </c>
      <c r="G69" s="1">
        <v>35867</v>
      </c>
      <c r="H69" s="5">
        <v>173.8</v>
      </c>
      <c r="I69" s="5">
        <v>54</v>
      </c>
      <c r="J69" s="5">
        <f t="shared" si="4"/>
        <v>17.876982524256412</v>
      </c>
      <c r="K69" s="1">
        <v>44234</v>
      </c>
      <c r="L69" s="1">
        <f t="shared" si="5"/>
        <v>44227</v>
      </c>
      <c r="M69">
        <f t="shared" si="6"/>
        <v>22</v>
      </c>
      <c r="N69" t="s">
        <v>22</v>
      </c>
      <c r="O69" t="s">
        <v>33</v>
      </c>
      <c r="P69" t="s">
        <v>37</v>
      </c>
      <c r="Q69" t="s">
        <v>39</v>
      </c>
      <c r="R69" t="s">
        <v>42</v>
      </c>
      <c r="S69" t="s">
        <v>133</v>
      </c>
    </row>
    <row r="70" spans="1:19" x14ac:dyDescent="0.25">
      <c r="A70">
        <v>142</v>
      </c>
      <c r="B70" t="s">
        <v>33</v>
      </c>
      <c r="C70" t="s">
        <v>70</v>
      </c>
      <c r="E70">
        <v>1</v>
      </c>
      <c r="F70" t="s">
        <v>72</v>
      </c>
      <c r="G70" s="3">
        <v>27495</v>
      </c>
      <c r="H70" s="5">
        <v>168</v>
      </c>
      <c r="I70" s="5">
        <v>66.45</v>
      </c>
      <c r="J70" s="5">
        <f t="shared" si="4"/>
        <v>23.543792517006807</v>
      </c>
      <c r="K70" s="1">
        <v>44262</v>
      </c>
      <c r="L70" s="1">
        <f t="shared" si="5"/>
        <v>44255</v>
      </c>
      <c r="M70">
        <f t="shared" si="6"/>
        <v>45</v>
      </c>
      <c r="N70" t="s">
        <v>21</v>
      </c>
      <c r="O70" t="s">
        <v>34</v>
      </c>
      <c r="Q70" t="s">
        <v>36</v>
      </c>
      <c r="R70" t="s">
        <v>44</v>
      </c>
      <c r="S70" t="s">
        <v>130</v>
      </c>
    </row>
    <row r="71" spans="1:19" x14ac:dyDescent="0.25">
      <c r="A71">
        <v>143</v>
      </c>
      <c r="B71" t="s">
        <v>34</v>
      </c>
      <c r="C71" t="s">
        <v>69</v>
      </c>
      <c r="E71">
        <v>1</v>
      </c>
      <c r="F71" t="s">
        <v>72</v>
      </c>
      <c r="G71" s="3">
        <v>34426</v>
      </c>
      <c r="H71" s="5">
        <v>171.9</v>
      </c>
      <c r="I71" s="5">
        <v>55.35</v>
      </c>
      <c r="J71" s="5">
        <f t="shared" si="4"/>
        <v>18.731211680966346</v>
      </c>
      <c r="K71" s="1">
        <v>44262</v>
      </c>
      <c r="L71" s="1">
        <f t="shared" si="5"/>
        <v>44255</v>
      </c>
      <c r="M71">
        <f t="shared" si="6"/>
        <v>26</v>
      </c>
      <c r="N71" t="s">
        <v>22</v>
      </c>
      <c r="O71" t="s">
        <v>34</v>
      </c>
      <c r="Q71" t="s">
        <v>36</v>
      </c>
      <c r="R71" t="s">
        <v>43</v>
      </c>
      <c r="S71" t="s">
        <v>131</v>
      </c>
    </row>
    <row r="72" spans="1:19" x14ac:dyDescent="0.25">
      <c r="A72">
        <v>144</v>
      </c>
      <c r="B72" t="s">
        <v>34</v>
      </c>
      <c r="C72" t="s">
        <v>70</v>
      </c>
      <c r="F72" t="s">
        <v>72</v>
      </c>
      <c r="G72" s="3">
        <v>33320</v>
      </c>
      <c r="H72" s="5">
        <v>188.6</v>
      </c>
      <c r="I72" s="5">
        <v>70.650000000000006</v>
      </c>
      <c r="J72" s="5">
        <f t="shared" si="4"/>
        <v>19.862265799567954</v>
      </c>
      <c r="K72" s="1">
        <v>44262</v>
      </c>
      <c r="L72" s="1">
        <f t="shared" si="5"/>
        <v>44255</v>
      </c>
      <c r="M72">
        <f t="shared" si="6"/>
        <v>29</v>
      </c>
      <c r="N72" t="s">
        <v>95</v>
      </c>
      <c r="O72" t="s">
        <v>33</v>
      </c>
      <c r="P72" t="s">
        <v>36</v>
      </c>
      <c r="Q72" t="s">
        <v>36</v>
      </c>
      <c r="R72" t="s">
        <v>42</v>
      </c>
      <c r="S72" t="s">
        <v>129</v>
      </c>
    </row>
    <row r="73" spans="1:19" x14ac:dyDescent="0.25">
      <c r="G73" s="6"/>
      <c r="K73" s="1"/>
      <c r="L73" s="1"/>
    </row>
    <row r="75" spans="1:19" s="7" customFormat="1" x14ac:dyDescent="0.25">
      <c r="H75" s="8"/>
      <c r="I75" s="8"/>
      <c r="J75" s="8"/>
    </row>
  </sheetData>
  <autoFilter ref="A1:S72" xr:uid="{880911FB-21DE-4017-B95B-8096D73A96E0}"/>
  <sortState xmlns:xlrd2="http://schemas.microsoft.com/office/spreadsheetml/2017/richdata2" ref="A3:O33">
    <sortCondition ref="A33"/>
  </sortState>
  <conditionalFormatting sqref="F3:F74">
    <cfRule type="containsText" dxfId="57" priority="30" operator="containsText" text="CM">
      <formula>NOT(ISERROR(SEARCH("CM",F3)))</formula>
    </cfRule>
    <cfRule type="containsText" dxfId="56" priority="31" operator="containsText" text="SR">
      <formula>NOT(ISERROR(SEARCH("SR",F3)))</formula>
    </cfRule>
  </conditionalFormatting>
  <conditionalFormatting sqref="B1 B3:B1048576">
    <cfRule type="containsText" dxfId="55" priority="28" operator="containsText" text="Yes">
      <formula>NOT(ISERROR(SEARCH("Yes",B1)))</formula>
    </cfRule>
    <cfRule type="containsText" dxfId="54" priority="29" operator="containsText" text="No">
      <formula>NOT(ISERROR(SEARCH("No",B1)))</formula>
    </cfRule>
  </conditionalFormatting>
  <conditionalFormatting sqref="F2">
    <cfRule type="containsText" dxfId="53" priority="26" operator="containsText" text="CM">
      <formula>NOT(ISERROR(SEARCH("CM",F2)))</formula>
    </cfRule>
    <cfRule type="containsText" dxfId="52" priority="27" operator="containsText" text="SR">
      <formula>NOT(ISERROR(SEARCH("SR",F2)))</formula>
    </cfRule>
  </conditionalFormatting>
  <conditionalFormatting sqref="B2">
    <cfRule type="containsText" dxfId="51" priority="24" operator="containsText" text="Yes">
      <formula>NOT(ISERROR(SEARCH("Yes",B2)))</formula>
    </cfRule>
    <cfRule type="containsText" dxfId="50" priority="25" operator="containsText" text="No">
      <formula>NOT(ISERROR(SEARCH("No",B2)))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B946A-A996-7143-BC06-F45DD7ADB803}">
  <dimension ref="A1:S45"/>
  <sheetViews>
    <sheetView workbookViewId="0">
      <selection activeCell="B49" sqref="B49"/>
    </sheetView>
  </sheetViews>
  <sheetFormatPr defaultColWidth="8.85546875" defaultRowHeight="15" x14ac:dyDescent="0.25"/>
  <cols>
    <col min="1" max="1" width="7.28515625" customWidth="1"/>
    <col min="2" max="2" width="15.28515625" bestFit="1" customWidth="1"/>
    <col min="3" max="3" width="11" bestFit="1" customWidth="1"/>
    <col min="4" max="4" width="10.85546875" bestFit="1" customWidth="1"/>
    <col min="6" max="6" width="12.85546875" bestFit="1" customWidth="1"/>
    <col min="7" max="7" width="15.28515625" customWidth="1"/>
    <col min="8" max="10" width="15.28515625" style="5" customWidth="1"/>
    <col min="11" max="11" width="18.7109375" customWidth="1"/>
    <col min="12" max="12" width="15.28515625" customWidth="1"/>
    <col min="13" max="13" width="20.85546875" customWidth="1"/>
    <col min="14" max="14" width="36.28515625" customWidth="1"/>
    <col min="15" max="15" width="19.28515625" customWidth="1"/>
    <col min="16" max="16" width="32.42578125" customWidth="1"/>
    <col min="17" max="17" width="49.28515625" customWidth="1"/>
    <col min="18" max="18" width="21.42578125" customWidth="1"/>
    <col min="19" max="19" width="29.85546875" customWidth="1"/>
  </cols>
  <sheetData>
    <row r="1" spans="1:19" s="2" customFormat="1" x14ac:dyDescent="0.25">
      <c r="A1" s="2" t="s">
        <v>0</v>
      </c>
      <c r="B1" s="2" t="s">
        <v>86</v>
      </c>
      <c r="C1" s="2" t="s">
        <v>67</v>
      </c>
      <c r="D1" s="2" t="s">
        <v>118</v>
      </c>
      <c r="E1" s="2" t="s">
        <v>128</v>
      </c>
      <c r="F1" s="2" t="s">
        <v>71</v>
      </c>
      <c r="G1" s="2" t="s">
        <v>66</v>
      </c>
      <c r="H1" s="4" t="s">
        <v>98</v>
      </c>
      <c r="I1" s="4" t="s">
        <v>99</v>
      </c>
      <c r="J1" s="4" t="s">
        <v>101</v>
      </c>
      <c r="K1" s="2" t="s">
        <v>68</v>
      </c>
      <c r="L1" s="2" t="s">
        <v>96</v>
      </c>
      <c r="M1" s="2" t="s">
        <v>97</v>
      </c>
      <c r="N1" s="2" t="s">
        <v>20</v>
      </c>
      <c r="O1" s="2" t="s">
        <v>32</v>
      </c>
      <c r="P1" s="2" t="s">
        <v>35</v>
      </c>
      <c r="Q1" s="2" t="s">
        <v>38</v>
      </c>
      <c r="R1" s="2" t="s">
        <v>40</v>
      </c>
      <c r="S1" s="2" t="s">
        <v>45</v>
      </c>
    </row>
    <row r="2" spans="1:19" x14ac:dyDescent="0.25">
      <c r="A2" t="s">
        <v>1</v>
      </c>
      <c r="B2" t="s">
        <v>33</v>
      </c>
      <c r="C2" t="s">
        <v>69</v>
      </c>
      <c r="D2">
        <v>1</v>
      </c>
      <c r="E2">
        <v>1</v>
      </c>
      <c r="F2" t="s">
        <v>72</v>
      </c>
      <c r="G2" s="1">
        <v>32223</v>
      </c>
      <c r="H2" s="5">
        <v>152</v>
      </c>
      <c r="I2" s="5">
        <v>49.8</v>
      </c>
      <c r="J2" s="5">
        <f t="shared" ref="J2:J39" si="0">I2/((H2*0.01)^2)</f>
        <v>21.554709141274238</v>
      </c>
      <c r="K2" s="1">
        <v>43184</v>
      </c>
      <c r="L2" s="1">
        <f>K2-7</f>
        <v>43177</v>
      </c>
      <c r="M2">
        <f xml:space="preserve"> DATEDIF(G2,L2,"Y")</f>
        <v>29</v>
      </c>
      <c r="N2" t="s">
        <v>21</v>
      </c>
      <c r="O2" t="s">
        <v>33</v>
      </c>
      <c r="P2" t="s">
        <v>36</v>
      </c>
      <c r="Q2" t="s">
        <v>36</v>
      </c>
      <c r="R2" t="s">
        <v>41</v>
      </c>
    </row>
    <row r="3" spans="1:19" x14ac:dyDescent="0.25">
      <c r="A3" t="s">
        <v>2</v>
      </c>
      <c r="B3" t="s">
        <v>33</v>
      </c>
      <c r="C3" t="s">
        <v>70</v>
      </c>
      <c r="D3">
        <v>1</v>
      </c>
      <c r="E3">
        <v>1</v>
      </c>
      <c r="F3" t="s">
        <v>73</v>
      </c>
      <c r="G3" s="1">
        <v>35334</v>
      </c>
      <c r="H3" s="5">
        <v>162.6</v>
      </c>
      <c r="I3" s="5">
        <v>60.3</v>
      </c>
      <c r="J3" s="5">
        <f t="shared" si="0"/>
        <v>22.807423646192184</v>
      </c>
      <c r="K3" s="1">
        <v>43275</v>
      </c>
      <c r="L3" s="1">
        <f>K3-7</f>
        <v>43268</v>
      </c>
      <c r="M3">
        <f t="shared" ref="M3:M41" si="1" xml:space="preserve"> DATEDIF(G3,L3,"Y")</f>
        <v>21</v>
      </c>
      <c r="N3" t="s">
        <v>22</v>
      </c>
      <c r="O3" t="s">
        <v>33</v>
      </c>
      <c r="P3" t="s">
        <v>37</v>
      </c>
      <c r="Q3" t="s">
        <v>37</v>
      </c>
      <c r="R3" t="s">
        <v>41</v>
      </c>
    </row>
    <row r="4" spans="1:19" x14ac:dyDescent="0.25">
      <c r="A4" t="s">
        <v>59</v>
      </c>
      <c r="B4" t="s">
        <v>33</v>
      </c>
      <c r="C4" t="s">
        <v>69</v>
      </c>
      <c r="D4">
        <v>0</v>
      </c>
      <c r="E4">
        <v>1</v>
      </c>
      <c r="F4" t="s">
        <v>72</v>
      </c>
      <c r="G4" s="1">
        <v>33638</v>
      </c>
      <c r="H4" s="5">
        <v>162</v>
      </c>
      <c r="I4" s="5">
        <v>52.95</v>
      </c>
      <c r="J4" s="5">
        <f t="shared" si="0"/>
        <v>20.176040237768628</v>
      </c>
      <c r="K4" s="1">
        <v>43324</v>
      </c>
      <c r="L4" s="1">
        <f t="shared" ref="L4:L41" si="2">K4-7</f>
        <v>43317</v>
      </c>
      <c r="M4">
        <f t="shared" si="1"/>
        <v>26</v>
      </c>
      <c r="N4" t="s">
        <v>23</v>
      </c>
      <c r="O4" t="s">
        <v>34</v>
      </c>
      <c r="Q4" t="s">
        <v>37</v>
      </c>
      <c r="R4" t="s">
        <v>42</v>
      </c>
      <c r="S4" t="s">
        <v>46</v>
      </c>
    </row>
    <row r="5" spans="1:19" x14ac:dyDescent="0.25">
      <c r="A5" t="s">
        <v>5</v>
      </c>
      <c r="B5" t="s">
        <v>33</v>
      </c>
      <c r="C5" t="s">
        <v>70</v>
      </c>
      <c r="D5">
        <v>0</v>
      </c>
      <c r="E5">
        <v>1</v>
      </c>
      <c r="F5" t="s">
        <v>72</v>
      </c>
      <c r="G5" s="1">
        <v>34669</v>
      </c>
      <c r="H5" s="5">
        <v>179</v>
      </c>
      <c r="I5" s="5">
        <v>76.150000000000006</v>
      </c>
      <c r="J5" s="5">
        <f t="shared" si="0"/>
        <v>23.766424268905467</v>
      </c>
      <c r="K5" s="1">
        <v>43422</v>
      </c>
      <c r="L5" s="1">
        <f t="shared" si="2"/>
        <v>43415</v>
      </c>
      <c r="M5">
        <f t="shared" si="1"/>
        <v>23</v>
      </c>
      <c r="N5" t="s">
        <v>21</v>
      </c>
      <c r="O5" t="s">
        <v>33</v>
      </c>
      <c r="P5" t="s">
        <v>37</v>
      </c>
      <c r="Q5" t="s">
        <v>37</v>
      </c>
      <c r="R5" t="s">
        <v>43</v>
      </c>
      <c r="S5" t="s">
        <v>47</v>
      </c>
    </row>
    <row r="6" spans="1:19" x14ac:dyDescent="0.25">
      <c r="A6" t="s">
        <v>3</v>
      </c>
      <c r="B6" t="s">
        <v>33</v>
      </c>
      <c r="C6" t="s">
        <v>70</v>
      </c>
      <c r="D6">
        <v>0</v>
      </c>
      <c r="E6">
        <v>1</v>
      </c>
      <c r="F6" t="s">
        <v>72</v>
      </c>
      <c r="G6" s="1">
        <v>31457</v>
      </c>
      <c r="H6" s="5">
        <v>166.8</v>
      </c>
      <c r="I6" s="5">
        <v>69.5</v>
      </c>
      <c r="J6" s="5">
        <f t="shared" si="0"/>
        <v>24.980015987210226</v>
      </c>
      <c r="K6" s="1">
        <v>43324</v>
      </c>
      <c r="L6" s="1">
        <f t="shared" si="2"/>
        <v>43317</v>
      </c>
      <c r="M6">
        <f t="shared" si="1"/>
        <v>32</v>
      </c>
      <c r="N6" t="s">
        <v>30</v>
      </c>
      <c r="O6" t="s">
        <v>34</v>
      </c>
      <c r="Q6" t="s">
        <v>39</v>
      </c>
      <c r="R6" t="s">
        <v>41</v>
      </c>
    </row>
    <row r="7" spans="1:19" x14ac:dyDescent="0.25">
      <c r="A7" t="s">
        <v>4</v>
      </c>
      <c r="B7" t="s">
        <v>33</v>
      </c>
      <c r="C7" t="s">
        <v>69</v>
      </c>
      <c r="D7">
        <v>0</v>
      </c>
      <c r="E7">
        <v>1</v>
      </c>
      <c r="F7" t="s">
        <v>73</v>
      </c>
      <c r="G7" s="1">
        <v>34443</v>
      </c>
      <c r="H7" s="5">
        <v>165</v>
      </c>
      <c r="I7" s="5">
        <v>52</v>
      </c>
      <c r="J7" s="5">
        <f t="shared" si="0"/>
        <v>19.100091827364551</v>
      </c>
      <c r="K7" s="1">
        <v>43352</v>
      </c>
      <c r="L7" s="1">
        <f t="shared" si="2"/>
        <v>43345</v>
      </c>
      <c r="M7">
        <f t="shared" si="1"/>
        <v>24</v>
      </c>
      <c r="N7" t="s">
        <v>22</v>
      </c>
      <c r="O7" t="s">
        <v>33</v>
      </c>
      <c r="P7" t="s">
        <v>36</v>
      </c>
      <c r="Q7" t="s">
        <v>37</v>
      </c>
      <c r="R7" t="s">
        <v>42</v>
      </c>
      <c r="S7" t="s">
        <v>48</v>
      </c>
    </row>
    <row r="8" spans="1:19" x14ac:dyDescent="0.25">
      <c r="A8" t="s">
        <v>18</v>
      </c>
      <c r="B8" t="s">
        <v>33</v>
      </c>
      <c r="C8" t="s">
        <v>69</v>
      </c>
      <c r="D8">
        <v>0</v>
      </c>
      <c r="E8">
        <v>1</v>
      </c>
      <c r="F8" t="s">
        <v>73</v>
      </c>
      <c r="G8" s="1">
        <v>32414</v>
      </c>
      <c r="H8" s="5">
        <v>161</v>
      </c>
      <c r="I8" s="5">
        <v>73.2</v>
      </c>
      <c r="J8" s="5">
        <f t="shared" si="0"/>
        <v>28.239651248022838</v>
      </c>
      <c r="K8" s="1">
        <v>43569</v>
      </c>
      <c r="L8" s="1">
        <f t="shared" si="2"/>
        <v>43562</v>
      </c>
      <c r="M8">
        <f t="shared" si="1"/>
        <v>30</v>
      </c>
      <c r="N8" t="s">
        <v>22</v>
      </c>
      <c r="O8" t="s">
        <v>33</v>
      </c>
      <c r="P8" t="s">
        <v>36</v>
      </c>
      <c r="Q8" t="s">
        <v>37</v>
      </c>
      <c r="R8" t="s">
        <v>42</v>
      </c>
      <c r="S8" t="s">
        <v>56</v>
      </c>
    </row>
    <row r="9" spans="1:19" x14ac:dyDescent="0.25">
      <c r="A9" t="s">
        <v>6</v>
      </c>
      <c r="B9" t="s">
        <v>33</v>
      </c>
      <c r="C9" t="s">
        <v>70</v>
      </c>
      <c r="D9">
        <v>0</v>
      </c>
      <c r="E9">
        <v>1</v>
      </c>
      <c r="F9" t="s">
        <v>73</v>
      </c>
      <c r="G9" s="1">
        <v>29788</v>
      </c>
      <c r="H9" s="5">
        <v>163.80000000000001</v>
      </c>
      <c r="I9" s="5">
        <v>65.599999999999994</v>
      </c>
      <c r="J9" s="5">
        <f t="shared" si="0"/>
        <v>24.449841299658146</v>
      </c>
      <c r="K9" s="1">
        <v>43352</v>
      </c>
      <c r="L9" s="1">
        <f t="shared" si="2"/>
        <v>43345</v>
      </c>
      <c r="M9">
        <f t="shared" si="1"/>
        <v>37</v>
      </c>
      <c r="N9" t="s">
        <v>21</v>
      </c>
      <c r="O9" t="s">
        <v>33</v>
      </c>
      <c r="P9" t="s">
        <v>36</v>
      </c>
      <c r="Q9" t="s">
        <v>37</v>
      </c>
      <c r="R9" t="s">
        <v>41</v>
      </c>
    </row>
    <row r="10" spans="1:19" x14ac:dyDescent="0.25">
      <c r="A10" t="s">
        <v>8</v>
      </c>
      <c r="B10" t="s">
        <v>33</v>
      </c>
      <c r="C10" t="s">
        <v>70</v>
      </c>
      <c r="D10">
        <v>0</v>
      </c>
      <c r="E10">
        <v>1</v>
      </c>
      <c r="F10" t="s">
        <v>72</v>
      </c>
      <c r="G10" s="1">
        <v>35219</v>
      </c>
      <c r="H10" s="5">
        <v>173.5</v>
      </c>
      <c r="I10" s="5">
        <v>86.15</v>
      </c>
      <c r="J10" s="5">
        <f t="shared" si="0"/>
        <v>28.61912315524587</v>
      </c>
      <c r="K10" s="1">
        <v>43422</v>
      </c>
      <c r="L10" s="1">
        <f t="shared" si="2"/>
        <v>43415</v>
      </c>
      <c r="M10">
        <f t="shared" si="1"/>
        <v>22</v>
      </c>
      <c r="N10" t="s">
        <v>31</v>
      </c>
      <c r="O10" t="s">
        <v>33</v>
      </c>
      <c r="P10" t="s">
        <v>36</v>
      </c>
      <c r="Q10" t="s">
        <v>37</v>
      </c>
      <c r="R10" t="s">
        <v>41</v>
      </c>
    </row>
    <row r="11" spans="1:19" x14ac:dyDescent="0.25">
      <c r="A11" t="s">
        <v>9</v>
      </c>
      <c r="B11" t="s">
        <v>33</v>
      </c>
      <c r="C11" t="s">
        <v>70</v>
      </c>
      <c r="D11">
        <v>0</v>
      </c>
      <c r="E11">
        <v>1</v>
      </c>
      <c r="F11" t="s">
        <v>72</v>
      </c>
      <c r="G11" s="1">
        <v>34903</v>
      </c>
      <c r="H11" s="5">
        <v>175.2</v>
      </c>
      <c r="I11" s="5">
        <v>69.2</v>
      </c>
      <c r="J11" s="5">
        <f t="shared" si="0"/>
        <v>22.544358958320306</v>
      </c>
      <c r="K11" s="1">
        <v>43422</v>
      </c>
      <c r="L11" s="1">
        <f t="shared" si="2"/>
        <v>43415</v>
      </c>
      <c r="M11">
        <f t="shared" si="1"/>
        <v>23</v>
      </c>
      <c r="N11" t="s">
        <v>21</v>
      </c>
      <c r="O11" t="s">
        <v>33</v>
      </c>
      <c r="P11" t="s">
        <v>37</v>
      </c>
      <c r="Q11" t="s">
        <v>39</v>
      </c>
      <c r="R11" t="s">
        <v>42</v>
      </c>
      <c r="S11" t="s">
        <v>50</v>
      </c>
    </row>
    <row r="12" spans="1:19" x14ac:dyDescent="0.25">
      <c r="A12" t="s">
        <v>7</v>
      </c>
      <c r="B12" t="s">
        <v>33</v>
      </c>
      <c r="C12" t="s">
        <v>70</v>
      </c>
      <c r="D12">
        <v>1</v>
      </c>
      <c r="E12">
        <v>1</v>
      </c>
      <c r="F12" t="s">
        <v>73</v>
      </c>
      <c r="G12" s="1">
        <v>31540</v>
      </c>
      <c r="H12" s="5">
        <v>183.9</v>
      </c>
      <c r="I12" s="5">
        <v>69.3</v>
      </c>
      <c r="J12" s="5">
        <f t="shared" si="0"/>
        <v>20.491312481870505</v>
      </c>
      <c r="K12" s="1">
        <v>43394</v>
      </c>
      <c r="L12" s="1">
        <f t="shared" si="2"/>
        <v>43387</v>
      </c>
      <c r="M12">
        <f t="shared" si="1"/>
        <v>32</v>
      </c>
      <c r="N12" t="s">
        <v>26</v>
      </c>
      <c r="O12" t="s">
        <v>34</v>
      </c>
      <c r="Q12" t="s">
        <v>36</v>
      </c>
      <c r="R12" t="s">
        <v>42</v>
      </c>
      <c r="S12" t="s">
        <v>63</v>
      </c>
    </row>
    <row r="13" spans="1:19" x14ac:dyDescent="0.25">
      <c r="A13" t="s">
        <v>10</v>
      </c>
      <c r="B13" t="s">
        <v>33</v>
      </c>
      <c r="C13" t="s">
        <v>69</v>
      </c>
      <c r="D13">
        <v>0</v>
      </c>
      <c r="E13">
        <v>1</v>
      </c>
      <c r="F13" t="s">
        <v>73</v>
      </c>
      <c r="G13" s="1">
        <v>34309</v>
      </c>
      <c r="H13" s="5">
        <v>173.9</v>
      </c>
      <c r="I13" s="5">
        <v>81.8</v>
      </c>
      <c r="J13" s="5">
        <f t="shared" si="0"/>
        <v>27.049182225182122</v>
      </c>
      <c r="K13" s="1">
        <v>43485</v>
      </c>
      <c r="L13" s="1">
        <f t="shared" si="2"/>
        <v>43478</v>
      </c>
      <c r="M13">
        <f t="shared" si="1"/>
        <v>25</v>
      </c>
      <c r="N13" t="s">
        <v>22</v>
      </c>
      <c r="O13" t="s">
        <v>34</v>
      </c>
      <c r="Q13" t="s">
        <v>37</v>
      </c>
      <c r="R13" t="s">
        <v>42</v>
      </c>
      <c r="S13" t="s">
        <v>51</v>
      </c>
    </row>
    <row r="14" spans="1:19" x14ac:dyDescent="0.25">
      <c r="A14" t="s">
        <v>11</v>
      </c>
      <c r="B14" t="s">
        <v>33</v>
      </c>
      <c r="C14" t="s">
        <v>69</v>
      </c>
      <c r="D14">
        <v>0</v>
      </c>
      <c r="E14">
        <v>1</v>
      </c>
      <c r="F14" t="s">
        <v>73</v>
      </c>
      <c r="G14" s="1">
        <v>32808</v>
      </c>
      <c r="H14" s="5">
        <v>161.5</v>
      </c>
      <c r="I14" s="5">
        <v>51</v>
      </c>
      <c r="J14" s="5">
        <f t="shared" si="0"/>
        <v>19.553527782304059</v>
      </c>
      <c r="K14" s="1">
        <v>43485</v>
      </c>
      <c r="L14" s="1">
        <f t="shared" si="2"/>
        <v>43478</v>
      </c>
      <c r="M14">
        <f t="shared" si="1"/>
        <v>29</v>
      </c>
      <c r="N14" t="s">
        <v>21</v>
      </c>
      <c r="O14" t="s">
        <v>34</v>
      </c>
      <c r="Q14" t="s">
        <v>36</v>
      </c>
      <c r="R14" t="s">
        <v>42</v>
      </c>
      <c r="S14" t="s">
        <v>52</v>
      </c>
    </row>
    <row r="15" spans="1:19" x14ac:dyDescent="0.25">
      <c r="A15" t="s">
        <v>13</v>
      </c>
      <c r="B15" t="s">
        <v>33</v>
      </c>
      <c r="C15" t="s">
        <v>69</v>
      </c>
      <c r="D15">
        <v>1</v>
      </c>
      <c r="E15">
        <v>1</v>
      </c>
      <c r="F15" t="s">
        <v>72</v>
      </c>
      <c r="G15" s="1">
        <v>31625</v>
      </c>
      <c r="H15" s="5">
        <v>164.4</v>
      </c>
      <c r="I15" s="5">
        <v>62.8</v>
      </c>
      <c r="J15" s="5">
        <f t="shared" si="0"/>
        <v>23.235713736006769</v>
      </c>
      <c r="K15" s="1">
        <v>43513</v>
      </c>
      <c r="L15" s="1">
        <f t="shared" si="2"/>
        <v>43506</v>
      </c>
      <c r="M15">
        <f t="shared" si="1"/>
        <v>32</v>
      </c>
      <c r="N15" t="s">
        <v>24</v>
      </c>
      <c r="O15" t="s">
        <v>33</v>
      </c>
      <c r="P15" t="s">
        <v>36</v>
      </c>
      <c r="Q15" t="s">
        <v>36</v>
      </c>
      <c r="R15" t="s">
        <v>41</v>
      </c>
    </row>
    <row r="16" spans="1:19" x14ac:dyDescent="0.25">
      <c r="A16" t="s">
        <v>12</v>
      </c>
      <c r="B16" t="s">
        <v>33</v>
      </c>
      <c r="C16" t="s">
        <v>70</v>
      </c>
      <c r="D16">
        <v>1</v>
      </c>
      <c r="E16">
        <v>1</v>
      </c>
      <c r="F16" t="s">
        <v>72</v>
      </c>
      <c r="G16" s="1">
        <v>34661</v>
      </c>
      <c r="H16" s="5">
        <v>175.9</v>
      </c>
      <c r="I16" s="5">
        <v>85.95</v>
      </c>
      <c r="J16" s="5">
        <f t="shared" si="0"/>
        <v>27.778846125877113</v>
      </c>
      <c r="K16" s="1">
        <v>43513</v>
      </c>
      <c r="L16" s="1">
        <f t="shared" si="2"/>
        <v>43506</v>
      </c>
      <c r="M16">
        <f t="shared" si="1"/>
        <v>24</v>
      </c>
      <c r="N16" t="s">
        <v>28</v>
      </c>
      <c r="O16" t="s">
        <v>33</v>
      </c>
      <c r="P16" t="s">
        <v>37</v>
      </c>
      <c r="Q16" t="s">
        <v>37</v>
      </c>
      <c r="R16" t="s">
        <v>44</v>
      </c>
      <c r="S16" t="s">
        <v>53</v>
      </c>
    </row>
    <row r="17" spans="1:19" x14ac:dyDescent="0.25">
      <c r="A17" t="s">
        <v>14</v>
      </c>
      <c r="B17" t="s">
        <v>33</v>
      </c>
      <c r="C17" t="s">
        <v>70</v>
      </c>
      <c r="D17">
        <v>1</v>
      </c>
      <c r="E17">
        <v>1</v>
      </c>
      <c r="F17" t="s">
        <v>72</v>
      </c>
      <c r="G17" s="1">
        <v>35199</v>
      </c>
      <c r="H17" s="5">
        <v>175.2</v>
      </c>
      <c r="I17" s="5">
        <v>61.85</v>
      </c>
      <c r="J17" s="5">
        <f t="shared" si="0"/>
        <v>20.149835282833973</v>
      </c>
      <c r="K17" s="1">
        <v>43513</v>
      </c>
      <c r="L17" s="1">
        <f t="shared" si="2"/>
        <v>43506</v>
      </c>
      <c r="M17">
        <f t="shared" si="1"/>
        <v>22</v>
      </c>
      <c r="N17" t="s">
        <v>22</v>
      </c>
      <c r="O17" t="s">
        <v>34</v>
      </c>
      <c r="Q17" t="s">
        <v>37</v>
      </c>
      <c r="R17" t="s">
        <v>42</v>
      </c>
      <c r="S17" t="s">
        <v>54</v>
      </c>
    </row>
    <row r="18" spans="1:19" x14ac:dyDescent="0.25">
      <c r="A18" t="s">
        <v>15</v>
      </c>
      <c r="B18" t="s">
        <v>33</v>
      </c>
      <c r="C18" t="s">
        <v>69</v>
      </c>
      <c r="D18">
        <v>0</v>
      </c>
      <c r="E18">
        <v>1</v>
      </c>
      <c r="F18" t="s">
        <v>72</v>
      </c>
      <c r="G18" s="1">
        <v>31902</v>
      </c>
      <c r="H18" s="5">
        <v>166.6</v>
      </c>
      <c r="I18" s="5">
        <v>64.7</v>
      </c>
      <c r="J18" s="5">
        <f t="shared" si="0"/>
        <v>23.310644786125735</v>
      </c>
      <c r="K18" s="1">
        <v>43541</v>
      </c>
      <c r="L18" s="1">
        <f t="shared" si="2"/>
        <v>43534</v>
      </c>
      <c r="M18">
        <f t="shared" si="1"/>
        <v>31</v>
      </c>
      <c r="N18" t="s">
        <v>22</v>
      </c>
      <c r="O18" t="s">
        <v>34</v>
      </c>
      <c r="Q18" t="s">
        <v>37</v>
      </c>
      <c r="R18" t="s">
        <v>42</v>
      </c>
      <c r="S18" t="s">
        <v>55</v>
      </c>
    </row>
    <row r="19" spans="1:19" x14ac:dyDescent="0.25">
      <c r="A19" t="s">
        <v>16</v>
      </c>
      <c r="B19" t="s">
        <v>33</v>
      </c>
      <c r="C19" t="s">
        <v>69</v>
      </c>
      <c r="D19">
        <v>0</v>
      </c>
      <c r="E19">
        <v>1</v>
      </c>
      <c r="F19" t="s">
        <v>72</v>
      </c>
      <c r="G19" s="1">
        <v>34370</v>
      </c>
      <c r="H19" s="5">
        <v>179</v>
      </c>
      <c r="I19" s="5">
        <v>69.55</v>
      </c>
      <c r="J19" s="5">
        <f t="shared" si="0"/>
        <v>21.70656346555975</v>
      </c>
      <c r="K19" s="1">
        <v>43541</v>
      </c>
      <c r="L19" s="1">
        <f t="shared" si="2"/>
        <v>43534</v>
      </c>
      <c r="M19">
        <f t="shared" si="1"/>
        <v>25</v>
      </c>
      <c r="N19" t="s">
        <v>22</v>
      </c>
      <c r="O19" t="s">
        <v>34</v>
      </c>
      <c r="Q19" t="s">
        <v>37</v>
      </c>
      <c r="R19" t="s">
        <v>41</v>
      </c>
    </row>
    <row r="20" spans="1:19" x14ac:dyDescent="0.25">
      <c r="A20" t="s">
        <v>17</v>
      </c>
      <c r="B20" t="s">
        <v>33</v>
      </c>
      <c r="C20" t="s">
        <v>70</v>
      </c>
      <c r="D20">
        <v>0</v>
      </c>
      <c r="E20">
        <v>1</v>
      </c>
      <c r="F20" t="s">
        <v>73</v>
      </c>
      <c r="G20" s="1">
        <v>28229</v>
      </c>
      <c r="H20" s="5">
        <v>173.4</v>
      </c>
      <c r="I20" s="5">
        <v>75.7</v>
      </c>
      <c r="J20" s="5">
        <f t="shared" si="0"/>
        <v>25.176635550074568</v>
      </c>
      <c r="K20" s="1">
        <v>43569</v>
      </c>
      <c r="L20" s="1">
        <f t="shared" si="2"/>
        <v>43562</v>
      </c>
      <c r="M20">
        <f t="shared" si="1"/>
        <v>41</v>
      </c>
      <c r="N20" t="s">
        <v>22</v>
      </c>
      <c r="O20" t="s">
        <v>34</v>
      </c>
      <c r="Q20" t="s">
        <v>37</v>
      </c>
      <c r="R20" t="s">
        <v>44</v>
      </c>
      <c r="S20" t="s">
        <v>64</v>
      </c>
    </row>
    <row r="21" spans="1:19" x14ac:dyDescent="0.25">
      <c r="A21" t="s">
        <v>19</v>
      </c>
      <c r="B21" t="s">
        <v>33</v>
      </c>
      <c r="C21" t="s">
        <v>69</v>
      </c>
      <c r="D21">
        <v>1</v>
      </c>
      <c r="E21">
        <v>1</v>
      </c>
      <c r="F21" t="s">
        <v>72</v>
      </c>
      <c r="G21" s="1">
        <v>33844</v>
      </c>
      <c r="H21" s="5">
        <v>161.4</v>
      </c>
      <c r="I21" s="5">
        <v>57.25</v>
      </c>
      <c r="J21" s="5">
        <f t="shared" si="0"/>
        <v>21.97700111631649</v>
      </c>
      <c r="K21" s="1">
        <v>43604</v>
      </c>
      <c r="L21" s="1">
        <f t="shared" si="2"/>
        <v>43597</v>
      </c>
      <c r="M21">
        <f t="shared" si="1"/>
        <v>26</v>
      </c>
      <c r="N21" t="s">
        <v>22</v>
      </c>
      <c r="O21" t="s">
        <v>34</v>
      </c>
      <c r="Q21" t="s">
        <v>37</v>
      </c>
      <c r="R21" t="s">
        <v>44</v>
      </c>
      <c r="S21" t="s">
        <v>58</v>
      </c>
    </row>
    <row r="22" spans="1:19" x14ac:dyDescent="0.25">
      <c r="A22" t="s">
        <v>74</v>
      </c>
      <c r="B22" t="s">
        <v>33</v>
      </c>
      <c r="C22" t="s">
        <v>69</v>
      </c>
      <c r="D22">
        <v>1</v>
      </c>
      <c r="E22">
        <v>1</v>
      </c>
      <c r="F22" t="s">
        <v>73</v>
      </c>
      <c r="G22" s="1">
        <v>34554</v>
      </c>
      <c r="H22" s="5">
        <v>174</v>
      </c>
      <c r="I22" s="5">
        <v>64</v>
      </c>
      <c r="J22" s="5">
        <f t="shared" si="0"/>
        <v>21.138855859426609</v>
      </c>
      <c r="K22" s="1">
        <v>43653</v>
      </c>
      <c r="L22" s="1">
        <f t="shared" si="2"/>
        <v>43646</v>
      </c>
      <c r="M22">
        <f t="shared" si="1"/>
        <v>24</v>
      </c>
      <c r="N22" t="s">
        <v>22</v>
      </c>
      <c r="O22" t="s">
        <v>34</v>
      </c>
      <c r="Q22" t="s">
        <v>37</v>
      </c>
      <c r="R22" t="s">
        <v>41</v>
      </c>
    </row>
    <row r="23" spans="1:19" x14ac:dyDescent="0.25">
      <c r="A23" t="s">
        <v>75</v>
      </c>
      <c r="B23" t="s">
        <v>33</v>
      </c>
      <c r="C23" t="s">
        <v>70</v>
      </c>
      <c r="D23">
        <v>1</v>
      </c>
      <c r="E23">
        <v>1</v>
      </c>
      <c r="F23" t="s">
        <v>73</v>
      </c>
      <c r="G23" s="1">
        <v>34746</v>
      </c>
      <c r="H23" s="5">
        <v>171.8</v>
      </c>
      <c r="I23" s="5">
        <v>60.4</v>
      </c>
      <c r="J23" s="5">
        <f t="shared" si="0"/>
        <v>20.464004358426354</v>
      </c>
      <c r="K23" s="1">
        <v>43653</v>
      </c>
      <c r="L23" s="1">
        <f t="shared" si="2"/>
        <v>43646</v>
      </c>
      <c r="M23">
        <f t="shared" si="1"/>
        <v>24</v>
      </c>
      <c r="N23" t="s">
        <v>23</v>
      </c>
      <c r="O23" t="s">
        <v>34</v>
      </c>
      <c r="Q23" t="s">
        <v>37</v>
      </c>
      <c r="R23" t="s">
        <v>43</v>
      </c>
      <c r="S23" t="s">
        <v>76</v>
      </c>
    </row>
    <row r="24" spans="1:19" x14ac:dyDescent="0.25">
      <c r="A24" t="s">
        <v>78</v>
      </c>
      <c r="B24" t="s">
        <v>33</v>
      </c>
      <c r="C24" t="s">
        <v>70</v>
      </c>
      <c r="D24">
        <v>0</v>
      </c>
      <c r="E24">
        <v>1</v>
      </c>
      <c r="F24" t="s">
        <v>73</v>
      </c>
      <c r="G24" s="1">
        <v>29696</v>
      </c>
      <c r="H24" s="5">
        <v>185.7</v>
      </c>
      <c r="I24" s="5">
        <v>69.75</v>
      </c>
      <c r="J24" s="5">
        <f t="shared" si="0"/>
        <v>20.22648442821686</v>
      </c>
      <c r="K24" s="3">
        <v>43681</v>
      </c>
      <c r="L24" s="1">
        <f t="shared" si="2"/>
        <v>43674</v>
      </c>
      <c r="M24">
        <f t="shared" si="1"/>
        <v>38</v>
      </c>
      <c r="N24" t="s">
        <v>22</v>
      </c>
      <c r="O24" t="s">
        <v>34</v>
      </c>
      <c r="Q24" t="s">
        <v>36</v>
      </c>
      <c r="R24" t="s">
        <v>42</v>
      </c>
      <c r="S24" t="s">
        <v>79</v>
      </c>
    </row>
    <row r="25" spans="1:19" x14ac:dyDescent="0.25">
      <c r="A25" t="s">
        <v>81</v>
      </c>
      <c r="B25" t="s">
        <v>33</v>
      </c>
      <c r="C25" t="s">
        <v>69</v>
      </c>
      <c r="D25">
        <v>0</v>
      </c>
      <c r="E25">
        <v>1</v>
      </c>
      <c r="F25" t="s">
        <v>72</v>
      </c>
      <c r="G25" s="1">
        <v>31912</v>
      </c>
      <c r="H25" s="5">
        <v>163.5</v>
      </c>
      <c r="I25" s="5">
        <v>63.75</v>
      </c>
      <c r="J25" s="5">
        <f t="shared" si="0"/>
        <v>23.847599809219201</v>
      </c>
      <c r="K25" s="9">
        <v>43723</v>
      </c>
      <c r="L25" s="1">
        <f t="shared" si="2"/>
        <v>43716</v>
      </c>
      <c r="M25">
        <f t="shared" si="1"/>
        <v>32</v>
      </c>
      <c r="N25" t="s">
        <v>22</v>
      </c>
      <c r="O25" t="s">
        <v>34</v>
      </c>
      <c r="Q25" t="s">
        <v>36</v>
      </c>
      <c r="R25" t="s">
        <v>42</v>
      </c>
      <c r="S25" t="s">
        <v>88</v>
      </c>
    </row>
    <row r="26" spans="1:19" x14ac:dyDescent="0.25">
      <c r="A26" t="s">
        <v>77</v>
      </c>
      <c r="B26" t="s">
        <v>33</v>
      </c>
      <c r="C26" t="s">
        <v>70</v>
      </c>
      <c r="D26">
        <v>0</v>
      </c>
      <c r="E26">
        <v>1</v>
      </c>
      <c r="F26" t="s">
        <v>73</v>
      </c>
      <c r="G26" s="1">
        <v>27597</v>
      </c>
      <c r="H26" s="5">
        <v>188.2</v>
      </c>
      <c r="I26" s="5">
        <v>69.349999999999994</v>
      </c>
      <c r="J26" s="5">
        <f t="shared" si="0"/>
        <v>19.579753828710047</v>
      </c>
      <c r="K26" s="10">
        <v>43681</v>
      </c>
      <c r="L26" s="1">
        <f t="shared" si="2"/>
        <v>43674</v>
      </c>
      <c r="M26">
        <f t="shared" si="1"/>
        <v>44</v>
      </c>
      <c r="N26" t="s">
        <v>22</v>
      </c>
      <c r="O26" t="s">
        <v>34</v>
      </c>
      <c r="Q26" t="s">
        <v>39</v>
      </c>
      <c r="R26" t="s">
        <v>42</v>
      </c>
      <c r="S26" t="s">
        <v>80</v>
      </c>
    </row>
    <row r="27" spans="1:19" x14ac:dyDescent="0.25">
      <c r="A27" t="s">
        <v>82</v>
      </c>
      <c r="B27" t="s">
        <v>33</v>
      </c>
      <c r="C27" t="s">
        <v>70</v>
      </c>
      <c r="D27">
        <v>1</v>
      </c>
      <c r="E27">
        <v>1</v>
      </c>
      <c r="F27" t="s">
        <v>72</v>
      </c>
      <c r="G27" s="1">
        <v>34508</v>
      </c>
      <c r="H27" s="5">
        <v>178.2</v>
      </c>
      <c r="I27" s="5">
        <v>65.150000000000006</v>
      </c>
      <c r="J27" s="5">
        <f t="shared" si="0"/>
        <v>20.516299042299792</v>
      </c>
      <c r="K27" s="1">
        <v>43737</v>
      </c>
      <c r="L27" s="1">
        <f t="shared" si="2"/>
        <v>43730</v>
      </c>
      <c r="M27">
        <f t="shared" si="1"/>
        <v>25</v>
      </c>
      <c r="N27" t="s">
        <v>22</v>
      </c>
      <c r="O27" t="s">
        <v>34</v>
      </c>
      <c r="Q27" t="s">
        <v>37</v>
      </c>
      <c r="R27" t="s">
        <v>42</v>
      </c>
      <c r="S27" t="s">
        <v>63</v>
      </c>
    </row>
    <row r="28" spans="1:19" x14ac:dyDescent="0.25">
      <c r="A28" t="s">
        <v>83</v>
      </c>
      <c r="B28" t="s">
        <v>33</v>
      </c>
      <c r="C28" t="s">
        <v>69</v>
      </c>
      <c r="D28">
        <v>0</v>
      </c>
      <c r="E28">
        <v>1</v>
      </c>
      <c r="F28" t="s">
        <v>72</v>
      </c>
      <c r="G28" s="1">
        <v>33000</v>
      </c>
      <c r="H28" s="5">
        <v>155.69999999999999</v>
      </c>
      <c r="I28" s="5">
        <v>57.85</v>
      </c>
      <c r="J28" s="5">
        <f t="shared" si="0"/>
        <v>23.863060271449019</v>
      </c>
      <c r="K28" s="1">
        <v>43751</v>
      </c>
      <c r="L28" s="1">
        <f t="shared" si="2"/>
        <v>43744</v>
      </c>
      <c r="M28">
        <f t="shared" si="1"/>
        <v>29</v>
      </c>
      <c r="N28" t="s">
        <v>22</v>
      </c>
      <c r="O28" t="s">
        <v>33</v>
      </c>
      <c r="P28" t="s">
        <v>36</v>
      </c>
      <c r="Q28" t="s">
        <v>37</v>
      </c>
      <c r="R28" t="s">
        <v>42</v>
      </c>
      <c r="S28" t="s">
        <v>90</v>
      </c>
    </row>
    <row r="29" spans="1:19" x14ac:dyDescent="0.25">
      <c r="A29" t="s">
        <v>84</v>
      </c>
      <c r="B29" t="s">
        <v>33</v>
      </c>
      <c r="C29" t="s">
        <v>69</v>
      </c>
      <c r="D29">
        <v>0</v>
      </c>
      <c r="E29">
        <v>1</v>
      </c>
      <c r="F29" t="s">
        <v>72</v>
      </c>
      <c r="G29" s="1">
        <v>33476</v>
      </c>
      <c r="H29" s="5">
        <v>154</v>
      </c>
      <c r="I29" s="5">
        <v>65.849999999999994</v>
      </c>
      <c r="J29" s="5">
        <f t="shared" si="0"/>
        <v>27.766065103727438</v>
      </c>
      <c r="K29" s="1">
        <v>43751</v>
      </c>
      <c r="L29" s="1">
        <f t="shared" si="2"/>
        <v>43744</v>
      </c>
      <c r="M29">
        <f t="shared" si="1"/>
        <v>28</v>
      </c>
      <c r="N29" t="s">
        <v>22</v>
      </c>
      <c r="O29" t="s">
        <v>33</v>
      </c>
      <c r="P29" t="s">
        <v>36</v>
      </c>
      <c r="Q29" t="s">
        <v>37</v>
      </c>
      <c r="R29" t="s">
        <v>42</v>
      </c>
      <c r="S29" t="s">
        <v>91</v>
      </c>
    </row>
    <row r="30" spans="1:19" x14ac:dyDescent="0.25">
      <c r="A30" t="s">
        <v>85</v>
      </c>
      <c r="B30" t="s">
        <v>33</v>
      </c>
      <c r="C30" t="s">
        <v>69</v>
      </c>
      <c r="D30">
        <v>1</v>
      </c>
      <c r="E30">
        <v>1</v>
      </c>
      <c r="F30" t="s">
        <v>73</v>
      </c>
      <c r="G30" s="1">
        <v>35612</v>
      </c>
      <c r="H30" s="5">
        <v>163.30000000000001</v>
      </c>
      <c r="I30" s="5">
        <v>57.95</v>
      </c>
      <c r="J30" s="5">
        <f t="shared" si="0"/>
        <v>21.731068002305477</v>
      </c>
      <c r="K30" s="1">
        <v>43793</v>
      </c>
      <c r="L30" s="1">
        <f t="shared" si="2"/>
        <v>43786</v>
      </c>
      <c r="M30">
        <f t="shared" si="1"/>
        <v>22</v>
      </c>
      <c r="N30" t="s">
        <v>110</v>
      </c>
      <c r="O30" t="s">
        <v>33</v>
      </c>
      <c r="P30" t="s">
        <v>36</v>
      </c>
      <c r="Q30" t="s">
        <v>37</v>
      </c>
      <c r="R30" t="s">
        <v>41</v>
      </c>
    </row>
    <row r="31" spans="1:19" x14ac:dyDescent="0.25">
      <c r="A31" t="s">
        <v>100</v>
      </c>
      <c r="B31" t="s">
        <v>33</v>
      </c>
      <c r="C31" t="s">
        <v>69</v>
      </c>
      <c r="D31">
        <v>1</v>
      </c>
      <c r="E31">
        <v>1</v>
      </c>
      <c r="F31" t="s">
        <v>73</v>
      </c>
      <c r="G31" s="6">
        <v>35062</v>
      </c>
      <c r="H31" s="5">
        <v>150.69999999999999</v>
      </c>
      <c r="I31" s="5">
        <v>47.35</v>
      </c>
      <c r="J31" s="5">
        <f t="shared" si="0"/>
        <v>20.849396028002921</v>
      </c>
      <c r="K31" s="1">
        <v>43793</v>
      </c>
      <c r="L31" s="1">
        <f t="shared" si="2"/>
        <v>43786</v>
      </c>
      <c r="M31">
        <f t="shared" si="1"/>
        <v>23</v>
      </c>
      <c r="N31" t="s">
        <v>110</v>
      </c>
      <c r="O31" t="s">
        <v>33</v>
      </c>
      <c r="P31" t="s">
        <v>37</v>
      </c>
      <c r="Q31" t="s">
        <v>37</v>
      </c>
      <c r="R31" t="s">
        <v>41</v>
      </c>
    </row>
    <row r="32" spans="1:19" x14ac:dyDescent="0.25">
      <c r="A32" t="s">
        <v>102</v>
      </c>
      <c r="B32" t="s">
        <v>33</v>
      </c>
      <c r="C32" t="s">
        <v>70</v>
      </c>
      <c r="D32">
        <v>1</v>
      </c>
      <c r="E32">
        <v>1</v>
      </c>
      <c r="F32" t="s">
        <v>72</v>
      </c>
      <c r="G32" s="1">
        <v>33056</v>
      </c>
      <c r="H32" s="5">
        <v>174.2</v>
      </c>
      <c r="I32" s="5">
        <v>71.45</v>
      </c>
      <c r="J32" s="5">
        <f t="shared" si="0"/>
        <v>23.545392352904734</v>
      </c>
      <c r="K32" s="1">
        <v>43849</v>
      </c>
      <c r="L32" s="1">
        <f t="shared" si="2"/>
        <v>43842</v>
      </c>
      <c r="M32">
        <f t="shared" si="1"/>
        <v>29</v>
      </c>
      <c r="N32" t="s">
        <v>22</v>
      </c>
      <c r="O32" t="s">
        <v>34</v>
      </c>
      <c r="Q32" t="s">
        <v>37</v>
      </c>
      <c r="R32" t="s">
        <v>42</v>
      </c>
      <c r="S32" t="s">
        <v>112</v>
      </c>
    </row>
    <row r="33" spans="1:19" x14ac:dyDescent="0.25">
      <c r="A33" t="s">
        <v>103</v>
      </c>
      <c r="B33" t="s">
        <v>33</v>
      </c>
      <c r="C33" t="s">
        <v>69</v>
      </c>
      <c r="D33">
        <v>1</v>
      </c>
      <c r="E33">
        <v>1</v>
      </c>
      <c r="F33" t="s">
        <v>72</v>
      </c>
      <c r="G33" s="1">
        <v>35200</v>
      </c>
      <c r="H33" s="5">
        <v>158.6</v>
      </c>
      <c r="I33" s="5">
        <v>59.45</v>
      </c>
      <c r="J33" s="5">
        <f t="shared" si="0"/>
        <v>23.634449605549182</v>
      </c>
      <c r="K33" s="1">
        <v>43877</v>
      </c>
      <c r="L33" s="1">
        <f t="shared" si="2"/>
        <v>43870</v>
      </c>
      <c r="M33">
        <f t="shared" si="1"/>
        <v>23</v>
      </c>
      <c r="N33" t="s">
        <v>22</v>
      </c>
      <c r="O33" t="s">
        <v>34</v>
      </c>
      <c r="Q33" t="s">
        <v>37</v>
      </c>
      <c r="R33" t="s">
        <v>41</v>
      </c>
    </row>
    <row r="34" spans="1:19" x14ac:dyDescent="0.25">
      <c r="A34" t="s">
        <v>106</v>
      </c>
      <c r="B34" t="s">
        <v>33</v>
      </c>
      <c r="C34" t="s">
        <v>70</v>
      </c>
      <c r="D34">
        <v>1</v>
      </c>
      <c r="F34" t="s">
        <v>72</v>
      </c>
      <c r="G34" s="1">
        <v>32848</v>
      </c>
      <c r="H34" s="5">
        <v>162.69999999999999</v>
      </c>
      <c r="I34" s="5">
        <v>76.3</v>
      </c>
      <c r="J34" s="5">
        <f t="shared" si="0"/>
        <v>28.823680296653468</v>
      </c>
      <c r="K34" s="1">
        <v>43905</v>
      </c>
      <c r="L34" s="1">
        <f t="shared" si="2"/>
        <v>43898</v>
      </c>
      <c r="M34">
        <f t="shared" si="1"/>
        <v>30</v>
      </c>
      <c r="N34" t="s">
        <v>95</v>
      </c>
      <c r="O34" t="s">
        <v>33</v>
      </c>
      <c r="P34" t="s">
        <v>36</v>
      </c>
      <c r="Q34" t="s">
        <v>37</v>
      </c>
      <c r="R34" t="s">
        <v>42</v>
      </c>
      <c r="S34" t="s">
        <v>114</v>
      </c>
    </row>
    <row r="35" spans="1:19" x14ac:dyDescent="0.25">
      <c r="A35" t="s">
        <v>109</v>
      </c>
      <c r="B35" t="s">
        <v>33</v>
      </c>
      <c r="C35" t="s">
        <v>69</v>
      </c>
      <c r="D35">
        <v>1</v>
      </c>
      <c r="E35">
        <v>1</v>
      </c>
      <c r="F35" t="s">
        <v>72</v>
      </c>
      <c r="G35" s="1">
        <v>33747</v>
      </c>
      <c r="H35" s="5">
        <v>158.19999999999999</v>
      </c>
      <c r="I35" s="5">
        <v>52.35</v>
      </c>
      <c r="J35" s="5">
        <f t="shared" si="0"/>
        <v>20.917208609499092</v>
      </c>
      <c r="K35" s="1">
        <v>44010</v>
      </c>
      <c r="L35" s="1">
        <f t="shared" si="2"/>
        <v>44003</v>
      </c>
      <c r="M35">
        <f t="shared" si="1"/>
        <v>28</v>
      </c>
      <c r="N35" t="s">
        <v>21</v>
      </c>
      <c r="O35" t="s">
        <v>34</v>
      </c>
      <c r="Q35" t="s">
        <v>36</v>
      </c>
      <c r="R35" t="s">
        <v>44</v>
      </c>
      <c r="S35" t="s">
        <v>117</v>
      </c>
    </row>
    <row r="36" spans="1:19" x14ac:dyDescent="0.25">
      <c r="A36" t="s">
        <v>121</v>
      </c>
      <c r="B36" t="s">
        <v>33</v>
      </c>
      <c r="C36" t="s">
        <v>70</v>
      </c>
      <c r="E36">
        <v>1</v>
      </c>
      <c r="F36" t="s">
        <v>72</v>
      </c>
      <c r="G36" s="1">
        <v>33555</v>
      </c>
      <c r="H36" s="5">
        <v>169.3</v>
      </c>
      <c r="I36" s="5">
        <v>74.25</v>
      </c>
      <c r="J36" s="5">
        <f t="shared" si="0"/>
        <v>25.904937079786158</v>
      </c>
      <c r="K36" s="1">
        <v>44164</v>
      </c>
      <c r="L36" s="1">
        <f t="shared" si="2"/>
        <v>44157</v>
      </c>
      <c r="M36">
        <f t="shared" si="1"/>
        <v>29</v>
      </c>
      <c r="N36" t="s">
        <v>23</v>
      </c>
      <c r="O36" t="s">
        <v>33</v>
      </c>
      <c r="P36" t="s">
        <v>36</v>
      </c>
      <c r="Q36" t="s">
        <v>37</v>
      </c>
      <c r="R36" t="s">
        <v>41</v>
      </c>
    </row>
    <row r="37" spans="1:19" x14ac:dyDescent="0.25">
      <c r="A37" t="s">
        <v>119</v>
      </c>
      <c r="B37" t="s">
        <v>33</v>
      </c>
      <c r="C37" t="s">
        <v>69</v>
      </c>
      <c r="D37">
        <v>1</v>
      </c>
      <c r="E37">
        <v>1</v>
      </c>
      <c r="F37" t="s">
        <v>72</v>
      </c>
      <c r="G37" s="1">
        <v>35867</v>
      </c>
      <c r="H37" s="5">
        <v>163.30000000000001</v>
      </c>
      <c r="I37" s="5">
        <v>71.2</v>
      </c>
      <c r="J37" s="5">
        <f t="shared" si="0"/>
        <v>26.699776389372733</v>
      </c>
      <c r="K37" s="1">
        <v>44207</v>
      </c>
      <c r="L37" s="1">
        <f t="shared" si="2"/>
        <v>44200</v>
      </c>
      <c r="M37">
        <f t="shared" si="1"/>
        <v>22</v>
      </c>
      <c r="N37" t="s">
        <v>95</v>
      </c>
      <c r="O37" t="s">
        <v>33</v>
      </c>
      <c r="P37" t="s">
        <v>37</v>
      </c>
      <c r="Q37" t="s">
        <v>39</v>
      </c>
      <c r="R37" t="s">
        <v>42</v>
      </c>
      <c r="S37" t="s">
        <v>137</v>
      </c>
    </row>
    <row r="38" spans="1:19" x14ac:dyDescent="0.25">
      <c r="A38" t="s">
        <v>120</v>
      </c>
      <c r="B38" t="s">
        <v>33</v>
      </c>
      <c r="C38" t="s">
        <v>70</v>
      </c>
      <c r="D38">
        <v>1</v>
      </c>
      <c r="E38">
        <v>1</v>
      </c>
      <c r="F38" t="s">
        <v>72</v>
      </c>
      <c r="G38" s="1">
        <v>35673</v>
      </c>
      <c r="H38" s="5">
        <v>176</v>
      </c>
      <c r="I38" s="5">
        <v>70</v>
      </c>
      <c r="J38" s="5">
        <f t="shared" si="0"/>
        <v>22.598140495867771</v>
      </c>
      <c r="K38" s="1">
        <v>44136</v>
      </c>
      <c r="L38" s="1">
        <f t="shared" si="2"/>
        <v>44129</v>
      </c>
      <c r="M38">
        <f t="shared" si="1"/>
        <v>23</v>
      </c>
      <c r="N38" t="s">
        <v>21</v>
      </c>
      <c r="O38" t="s">
        <v>33</v>
      </c>
      <c r="P38" t="s">
        <v>36</v>
      </c>
      <c r="Q38" t="s">
        <v>37</v>
      </c>
      <c r="R38" t="s">
        <v>44</v>
      </c>
      <c r="S38" t="s">
        <v>138</v>
      </c>
    </row>
    <row r="39" spans="1:19" x14ac:dyDescent="0.25">
      <c r="A39" t="s">
        <v>122</v>
      </c>
      <c r="B39" t="s">
        <v>33</v>
      </c>
      <c r="C39" t="s">
        <v>69</v>
      </c>
      <c r="D39">
        <v>1</v>
      </c>
      <c r="E39">
        <v>1</v>
      </c>
      <c r="F39" t="s">
        <v>72</v>
      </c>
      <c r="G39" s="1">
        <v>33805</v>
      </c>
      <c r="H39" s="5">
        <v>179</v>
      </c>
      <c r="I39" s="5">
        <v>77</v>
      </c>
      <c r="J39" s="5">
        <f t="shared" si="0"/>
        <v>24.031709372366656</v>
      </c>
      <c r="K39" s="1">
        <v>44136</v>
      </c>
      <c r="L39" s="1">
        <f t="shared" si="2"/>
        <v>44129</v>
      </c>
      <c r="M39">
        <f t="shared" si="1"/>
        <v>28</v>
      </c>
      <c r="N39" t="s">
        <v>22</v>
      </c>
      <c r="O39" t="s">
        <v>34</v>
      </c>
      <c r="Q39" t="s">
        <v>93</v>
      </c>
      <c r="R39" t="s">
        <v>42</v>
      </c>
      <c r="S39" t="s">
        <v>136</v>
      </c>
    </row>
    <row r="40" spans="1:19" x14ac:dyDescent="0.25">
      <c r="A40" t="s">
        <v>123</v>
      </c>
      <c r="B40" t="s">
        <v>33</v>
      </c>
      <c r="C40" t="s">
        <v>70</v>
      </c>
      <c r="E40">
        <v>1</v>
      </c>
      <c r="F40" t="s">
        <v>72</v>
      </c>
      <c r="G40" s="1">
        <v>36454</v>
      </c>
      <c r="H40" s="5">
        <v>186</v>
      </c>
      <c r="I40" s="5">
        <v>98.5</v>
      </c>
      <c r="J40" s="5">
        <f t="shared" ref="J40:J42" si="3">I40/((H40*0.01)^2)</f>
        <v>28.471499595328936</v>
      </c>
      <c r="K40" s="1">
        <v>44164</v>
      </c>
      <c r="L40" s="1">
        <f t="shared" si="2"/>
        <v>44157</v>
      </c>
      <c r="M40">
        <f t="shared" si="1"/>
        <v>21</v>
      </c>
      <c r="N40" t="s">
        <v>22</v>
      </c>
      <c r="O40" t="s">
        <v>33</v>
      </c>
      <c r="P40" t="s">
        <v>37</v>
      </c>
      <c r="Q40" t="s">
        <v>39</v>
      </c>
      <c r="R40" t="s">
        <v>42</v>
      </c>
      <c r="S40" t="s">
        <v>135</v>
      </c>
    </row>
    <row r="41" spans="1:19" x14ac:dyDescent="0.25">
      <c r="A41" t="s">
        <v>124</v>
      </c>
      <c r="B41" t="s">
        <v>33</v>
      </c>
      <c r="C41" t="s">
        <v>70</v>
      </c>
      <c r="D41">
        <v>1</v>
      </c>
      <c r="E41">
        <v>1</v>
      </c>
      <c r="F41" t="s">
        <v>72</v>
      </c>
      <c r="G41" s="1">
        <v>35353</v>
      </c>
      <c r="H41" s="5">
        <v>171.9</v>
      </c>
      <c r="I41" s="5">
        <v>75.8</v>
      </c>
      <c r="J41" s="5">
        <f t="shared" si="3"/>
        <v>25.651776791639548</v>
      </c>
      <c r="K41" s="1">
        <v>44207</v>
      </c>
      <c r="L41" s="1">
        <f t="shared" si="2"/>
        <v>44200</v>
      </c>
      <c r="M41">
        <f t="shared" si="1"/>
        <v>24</v>
      </c>
      <c r="N41" t="s">
        <v>22</v>
      </c>
      <c r="O41" t="s">
        <v>33</v>
      </c>
      <c r="P41" t="s">
        <v>37</v>
      </c>
      <c r="Q41" t="s">
        <v>39</v>
      </c>
      <c r="R41" t="s">
        <v>42</v>
      </c>
      <c r="S41" t="s">
        <v>134</v>
      </c>
    </row>
    <row r="42" spans="1:19" x14ac:dyDescent="0.25">
      <c r="A42" t="s">
        <v>126</v>
      </c>
      <c r="B42" t="s">
        <v>33</v>
      </c>
      <c r="C42" t="s">
        <v>70</v>
      </c>
      <c r="E42">
        <v>1</v>
      </c>
      <c r="F42" t="s">
        <v>72</v>
      </c>
      <c r="G42" s="3">
        <v>27495</v>
      </c>
      <c r="H42" s="5">
        <v>168</v>
      </c>
      <c r="I42" s="5">
        <v>66.45</v>
      </c>
      <c r="J42" s="5">
        <f t="shared" si="3"/>
        <v>23.543792517006807</v>
      </c>
      <c r="K42" s="1">
        <v>44262</v>
      </c>
      <c r="L42" s="1">
        <f t="shared" ref="L42" si="4">K42-7</f>
        <v>44255</v>
      </c>
      <c r="M42">
        <f t="shared" ref="M42" si="5" xml:space="preserve"> DATEDIF(G42,L42,"Y")</f>
        <v>45</v>
      </c>
      <c r="N42" t="s">
        <v>21</v>
      </c>
      <c r="O42" t="s">
        <v>34</v>
      </c>
      <c r="Q42" t="s">
        <v>36</v>
      </c>
      <c r="R42" t="s">
        <v>44</v>
      </c>
      <c r="S42" t="s">
        <v>130</v>
      </c>
    </row>
    <row r="43" spans="1:19" x14ac:dyDescent="0.25">
      <c r="G43" s="6"/>
      <c r="K43" s="1"/>
      <c r="L43" s="1"/>
    </row>
    <row r="45" spans="1:19" s="7" customFormat="1" x14ac:dyDescent="0.25">
      <c r="H45" s="8"/>
      <c r="I45" s="8"/>
      <c r="J45" s="8"/>
    </row>
  </sheetData>
  <autoFilter ref="F1:F45" xr:uid="{573B946A-A996-7143-BC06-F45DD7ADB803}"/>
  <conditionalFormatting sqref="F2:F44">
    <cfRule type="containsText" dxfId="49" priority="7" operator="containsText" text="CM">
      <formula>NOT(ISERROR(SEARCH("CM",F2)))</formula>
    </cfRule>
    <cfRule type="containsText" dxfId="48" priority="8" operator="containsText" text="SR">
      <formula>NOT(ISERROR(SEARCH("SR",F2)))</formula>
    </cfRule>
  </conditionalFormatting>
  <conditionalFormatting sqref="B1:B1048576">
    <cfRule type="containsText" dxfId="47" priority="5" operator="containsText" text="Yes">
      <formula>NOT(ISERROR(SEARCH("Yes",B1)))</formula>
    </cfRule>
    <cfRule type="containsText" dxfId="46" priority="6" operator="containsText" text="No">
      <formula>NOT(ISERROR(SEARCH("No",B1)))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2DA55-0FC3-9E47-881B-A4170AEF3E86}">
  <dimension ref="A1:S31"/>
  <sheetViews>
    <sheetView workbookViewId="0">
      <selection activeCell="F35" sqref="F35"/>
    </sheetView>
  </sheetViews>
  <sheetFormatPr defaultColWidth="11.42578125" defaultRowHeight="15" x14ac:dyDescent="0.25"/>
  <cols>
    <col min="5" max="5" width="15.7109375" bestFit="1" customWidth="1"/>
  </cols>
  <sheetData>
    <row r="1" spans="1:19" s="2" customFormat="1" x14ac:dyDescent="0.25">
      <c r="A1" s="2" t="s">
        <v>0</v>
      </c>
      <c r="B1" s="2" t="s">
        <v>86</v>
      </c>
      <c r="C1" s="2" t="s">
        <v>67</v>
      </c>
      <c r="D1" s="2" t="s">
        <v>118</v>
      </c>
      <c r="E1" s="2" t="s">
        <v>128</v>
      </c>
      <c r="F1" s="2" t="s">
        <v>71</v>
      </c>
      <c r="G1" s="2" t="s">
        <v>66</v>
      </c>
      <c r="H1" s="4" t="s">
        <v>98</v>
      </c>
      <c r="I1" s="4" t="s">
        <v>99</v>
      </c>
      <c r="J1" s="4" t="s">
        <v>101</v>
      </c>
      <c r="K1" s="2" t="s">
        <v>68</v>
      </c>
      <c r="L1" s="2" t="s">
        <v>96</v>
      </c>
      <c r="M1" s="2" t="s">
        <v>97</v>
      </c>
      <c r="N1" s="2" t="s">
        <v>20</v>
      </c>
      <c r="O1" s="2" t="s">
        <v>32</v>
      </c>
      <c r="P1" s="2" t="s">
        <v>35</v>
      </c>
      <c r="Q1" s="2" t="s">
        <v>38</v>
      </c>
      <c r="R1" s="2" t="s">
        <v>40</v>
      </c>
      <c r="S1" s="2" t="s">
        <v>45</v>
      </c>
    </row>
    <row r="2" spans="1:19" x14ac:dyDescent="0.25">
      <c r="A2" t="s">
        <v>13</v>
      </c>
      <c r="B2" t="s">
        <v>33</v>
      </c>
      <c r="C2" t="s">
        <v>69</v>
      </c>
      <c r="D2">
        <v>1</v>
      </c>
      <c r="E2">
        <v>1</v>
      </c>
      <c r="F2" t="s">
        <v>72</v>
      </c>
      <c r="G2" s="1">
        <v>31625</v>
      </c>
      <c r="H2" s="5">
        <v>164.4</v>
      </c>
      <c r="I2" s="5">
        <v>62.8</v>
      </c>
      <c r="J2" s="5">
        <f t="shared" ref="J2:J28" si="0">I2/((H2*0.01)^2)</f>
        <v>23.235713736006769</v>
      </c>
      <c r="K2" s="1">
        <v>43513</v>
      </c>
      <c r="L2" s="1">
        <f t="shared" ref="L2:L28" si="1">K2-7</f>
        <v>43506</v>
      </c>
      <c r="M2">
        <f t="shared" ref="M2:M28" si="2" xml:space="preserve"> DATEDIF(G2,L2,"Y")</f>
        <v>32</v>
      </c>
      <c r="N2" t="s">
        <v>24</v>
      </c>
      <c r="O2" t="s">
        <v>33</v>
      </c>
      <c r="P2" t="s">
        <v>36</v>
      </c>
      <c r="Q2" t="s">
        <v>36</v>
      </c>
      <c r="R2" t="s">
        <v>41</v>
      </c>
    </row>
    <row r="3" spans="1:19" x14ac:dyDescent="0.25">
      <c r="A3" t="s">
        <v>12</v>
      </c>
      <c r="B3" t="s">
        <v>33</v>
      </c>
      <c r="C3" t="s">
        <v>70</v>
      </c>
      <c r="D3">
        <v>1</v>
      </c>
      <c r="E3">
        <v>1</v>
      </c>
      <c r="F3" t="s">
        <v>72</v>
      </c>
      <c r="G3" s="1">
        <v>34661</v>
      </c>
      <c r="H3" s="5">
        <v>175.9</v>
      </c>
      <c r="I3" s="5">
        <v>85.95</v>
      </c>
      <c r="J3" s="5">
        <f t="shared" si="0"/>
        <v>27.778846125877113</v>
      </c>
      <c r="K3" s="1">
        <v>43513</v>
      </c>
      <c r="L3" s="1">
        <f t="shared" si="1"/>
        <v>43506</v>
      </c>
      <c r="M3">
        <f t="shared" si="2"/>
        <v>24</v>
      </c>
      <c r="N3" t="s">
        <v>28</v>
      </c>
      <c r="O3" t="s">
        <v>33</v>
      </c>
      <c r="P3" t="s">
        <v>37</v>
      </c>
      <c r="Q3" t="s">
        <v>37</v>
      </c>
      <c r="R3" t="s">
        <v>44</v>
      </c>
      <c r="S3" t="s">
        <v>53</v>
      </c>
    </row>
    <row r="4" spans="1:19" x14ac:dyDescent="0.25">
      <c r="A4" t="s">
        <v>14</v>
      </c>
      <c r="B4" t="s">
        <v>33</v>
      </c>
      <c r="C4" t="s">
        <v>70</v>
      </c>
      <c r="D4">
        <v>1</v>
      </c>
      <c r="E4">
        <v>1</v>
      </c>
      <c r="F4" t="s">
        <v>72</v>
      </c>
      <c r="G4" s="1">
        <v>35199</v>
      </c>
      <c r="H4" s="5">
        <v>175.2</v>
      </c>
      <c r="I4" s="5">
        <v>61.85</v>
      </c>
      <c r="J4" s="5">
        <f t="shared" si="0"/>
        <v>20.149835282833973</v>
      </c>
      <c r="K4" s="1">
        <v>43513</v>
      </c>
      <c r="L4" s="1">
        <f t="shared" si="1"/>
        <v>43506</v>
      </c>
      <c r="M4">
        <f t="shared" si="2"/>
        <v>22</v>
      </c>
      <c r="N4" t="s">
        <v>22</v>
      </c>
      <c r="O4" t="s">
        <v>34</v>
      </c>
      <c r="Q4" t="s">
        <v>37</v>
      </c>
      <c r="R4" t="s">
        <v>42</v>
      </c>
      <c r="S4" t="s">
        <v>54</v>
      </c>
    </row>
    <row r="5" spans="1:19" x14ac:dyDescent="0.25">
      <c r="A5" t="s">
        <v>15</v>
      </c>
      <c r="B5" t="s">
        <v>33</v>
      </c>
      <c r="C5" t="s">
        <v>69</v>
      </c>
      <c r="D5">
        <v>0</v>
      </c>
      <c r="E5">
        <v>1</v>
      </c>
      <c r="F5" t="s">
        <v>72</v>
      </c>
      <c r="G5" s="1">
        <v>31902</v>
      </c>
      <c r="H5" s="5">
        <v>166.6</v>
      </c>
      <c r="I5" s="5">
        <v>64.7</v>
      </c>
      <c r="J5" s="5">
        <f t="shared" si="0"/>
        <v>23.310644786125735</v>
      </c>
      <c r="K5" s="1">
        <v>43541</v>
      </c>
      <c r="L5" s="1">
        <f t="shared" si="1"/>
        <v>43534</v>
      </c>
      <c r="M5">
        <f t="shared" si="2"/>
        <v>31</v>
      </c>
      <c r="N5" t="s">
        <v>22</v>
      </c>
      <c r="O5" t="s">
        <v>34</v>
      </c>
      <c r="Q5" t="s">
        <v>37</v>
      </c>
      <c r="R5" t="s">
        <v>42</v>
      </c>
      <c r="S5" t="s">
        <v>55</v>
      </c>
    </row>
    <row r="6" spans="1:19" x14ac:dyDescent="0.25">
      <c r="A6" t="s">
        <v>16</v>
      </c>
      <c r="B6" t="s">
        <v>33</v>
      </c>
      <c r="C6" t="s">
        <v>69</v>
      </c>
      <c r="D6">
        <v>0</v>
      </c>
      <c r="E6">
        <v>1</v>
      </c>
      <c r="F6" t="s">
        <v>72</v>
      </c>
      <c r="G6" s="1">
        <v>34370</v>
      </c>
      <c r="H6" s="5">
        <v>179</v>
      </c>
      <c r="I6" s="5">
        <v>69.55</v>
      </c>
      <c r="J6" s="5">
        <f t="shared" si="0"/>
        <v>21.70656346555975</v>
      </c>
      <c r="K6" s="1">
        <v>43541</v>
      </c>
      <c r="L6" s="1">
        <f t="shared" si="1"/>
        <v>43534</v>
      </c>
      <c r="M6">
        <f t="shared" si="2"/>
        <v>25</v>
      </c>
      <c r="N6" t="s">
        <v>22</v>
      </c>
      <c r="O6" t="s">
        <v>34</v>
      </c>
      <c r="Q6" t="s">
        <v>37</v>
      </c>
      <c r="R6" t="s">
        <v>41</v>
      </c>
    </row>
    <row r="7" spans="1:19" x14ac:dyDescent="0.25">
      <c r="A7" t="s">
        <v>19</v>
      </c>
      <c r="B7" t="s">
        <v>33</v>
      </c>
      <c r="C7" t="s">
        <v>69</v>
      </c>
      <c r="D7">
        <v>1</v>
      </c>
      <c r="E7">
        <v>1</v>
      </c>
      <c r="F7" t="s">
        <v>72</v>
      </c>
      <c r="G7" s="1">
        <v>33844</v>
      </c>
      <c r="H7" s="5">
        <v>161.4</v>
      </c>
      <c r="I7" s="5">
        <v>57.25</v>
      </c>
      <c r="J7" s="5">
        <f t="shared" si="0"/>
        <v>21.97700111631649</v>
      </c>
      <c r="K7" s="1">
        <v>43604</v>
      </c>
      <c r="L7" s="1">
        <f t="shared" si="1"/>
        <v>43597</v>
      </c>
      <c r="M7">
        <f t="shared" si="2"/>
        <v>26</v>
      </c>
      <c r="N7" t="s">
        <v>22</v>
      </c>
      <c r="O7" t="s">
        <v>34</v>
      </c>
      <c r="Q7" t="s">
        <v>37</v>
      </c>
      <c r="R7" t="s">
        <v>44</v>
      </c>
      <c r="S7" t="s">
        <v>58</v>
      </c>
    </row>
    <row r="8" spans="1:19" x14ac:dyDescent="0.25">
      <c r="A8" t="s">
        <v>81</v>
      </c>
      <c r="B8" t="s">
        <v>33</v>
      </c>
      <c r="C8" t="s">
        <v>69</v>
      </c>
      <c r="D8">
        <v>0</v>
      </c>
      <c r="E8">
        <v>1</v>
      </c>
      <c r="F8" t="s">
        <v>72</v>
      </c>
      <c r="G8" s="1">
        <v>31912</v>
      </c>
      <c r="H8" s="5">
        <v>163.5</v>
      </c>
      <c r="I8" s="5">
        <v>63.75</v>
      </c>
      <c r="J8" s="5">
        <f t="shared" si="0"/>
        <v>23.847599809219201</v>
      </c>
      <c r="K8" s="9">
        <v>43723</v>
      </c>
      <c r="L8" s="1">
        <f t="shared" si="1"/>
        <v>43716</v>
      </c>
      <c r="M8">
        <f t="shared" si="2"/>
        <v>32</v>
      </c>
      <c r="N8" t="s">
        <v>22</v>
      </c>
      <c r="O8" t="s">
        <v>34</v>
      </c>
      <c r="Q8" t="s">
        <v>36</v>
      </c>
      <c r="R8" t="s">
        <v>42</v>
      </c>
      <c r="S8" t="s">
        <v>88</v>
      </c>
    </row>
    <row r="9" spans="1:19" x14ac:dyDescent="0.25">
      <c r="A9" t="s">
        <v>82</v>
      </c>
      <c r="B9" t="s">
        <v>33</v>
      </c>
      <c r="C9" t="s">
        <v>70</v>
      </c>
      <c r="D9">
        <v>1</v>
      </c>
      <c r="E9">
        <v>1</v>
      </c>
      <c r="F9" t="s">
        <v>72</v>
      </c>
      <c r="G9" s="1">
        <v>34508</v>
      </c>
      <c r="H9" s="5">
        <v>178.2</v>
      </c>
      <c r="I9" s="5">
        <v>65.150000000000006</v>
      </c>
      <c r="J9" s="5">
        <f t="shared" si="0"/>
        <v>20.516299042299792</v>
      </c>
      <c r="K9" s="1">
        <v>43737</v>
      </c>
      <c r="L9" s="1">
        <f t="shared" si="1"/>
        <v>43730</v>
      </c>
      <c r="M9">
        <f t="shared" si="2"/>
        <v>25</v>
      </c>
      <c r="N9" t="s">
        <v>22</v>
      </c>
      <c r="O9" t="s">
        <v>34</v>
      </c>
      <c r="Q9" t="s">
        <v>37</v>
      </c>
      <c r="R9" t="s">
        <v>42</v>
      </c>
      <c r="S9" t="s">
        <v>63</v>
      </c>
    </row>
    <row r="10" spans="1:19" x14ac:dyDescent="0.25">
      <c r="A10" t="s">
        <v>83</v>
      </c>
      <c r="B10" t="s">
        <v>33</v>
      </c>
      <c r="C10" t="s">
        <v>69</v>
      </c>
      <c r="D10">
        <v>0</v>
      </c>
      <c r="E10">
        <v>1</v>
      </c>
      <c r="F10" t="s">
        <v>72</v>
      </c>
      <c r="G10" s="1">
        <v>33000</v>
      </c>
      <c r="H10" s="5">
        <v>155.69999999999999</v>
      </c>
      <c r="I10" s="5">
        <v>57.85</v>
      </c>
      <c r="J10" s="5">
        <f t="shared" si="0"/>
        <v>23.863060271449019</v>
      </c>
      <c r="K10" s="1">
        <v>43751</v>
      </c>
      <c r="L10" s="1">
        <f t="shared" si="1"/>
        <v>43744</v>
      </c>
      <c r="M10">
        <f t="shared" si="2"/>
        <v>29</v>
      </c>
      <c r="N10" t="s">
        <v>22</v>
      </c>
      <c r="O10" t="s">
        <v>33</v>
      </c>
      <c r="P10" t="s">
        <v>36</v>
      </c>
      <c r="Q10" t="s">
        <v>37</v>
      </c>
      <c r="R10" t="s">
        <v>42</v>
      </c>
      <c r="S10" t="s">
        <v>90</v>
      </c>
    </row>
    <row r="11" spans="1:19" x14ac:dyDescent="0.25">
      <c r="A11" t="s">
        <v>84</v>
      </c>
      <c r="B11" t="s">
        <v>33</v>
      </c>
      <c r="C11" t="s">
        <v>69</v>
      </c>
      <c r="D11">
        <v>0</v>
      </c>
      <c r="E11">
        <v>1</v>
      </c>
      <c r="F11" t="s">
        <v>72</v>
      </c>
      <c r="G11" s="1">
        <v>33476</v>
      </c>
      <c r="H11" s="5">
        <v>154</v>
      </c>
      <c r="I11" s="5">
        <v>65.849999999999994</v>
      </c>
      <c r="J11" s="5">
        <f t="shared" si="0"/>
        <v>27.766065103727438</v>
      </c>
      <c r="K11" s="1">
        <v>43751</v>
      </c>
      <c r="L11" s="1">
        <f t="shared" si="1"/>
        <v>43744</v>
      </c>
      <c r="M11">
        <f t="shared" si="2"/>
        <v>28</v>
      </c>
      <c r="N11" t="s">
        <v>22</v>
      </c>
      <c r="O11" t="s">
        <v>33</v>
      </c>
      <c r="P11" t="s">
        <v>36</v>
      </c>
      <c r="Q11" t="s">
        <v>37</v>
      </c>
      <c r="R11" t="s">
        <v>42</v>
      </c>
      <c r="S11" t="s">
        <v>91</v>
      </c>
    </row>
    <row r="12" spans="1:19" x14ac:dyDescent="0.25">
      <c r="A12" t="s">
        <v>102</v>
      </c>
      <c r="B12" t="s">
        <v>33</v>
      </c>
      <c r="C12" t="s">
        <v>70</v>
      </c>
      <c r="D12">
        <v>1</v>
      </c>
      <c r="E12">
        <v>1</v>
      </c>
      <c r="F12" t="s">
        <v>72</v>
      </c>
      <c r="G12" s="1">
        <v>33056</v>
      </c>
      <c r="H12" s="5">
        <v>174.2</v>
      </c>
      <c r="I12" s="5">
        <v>71.45</v>
      </c>
      <c r="J12" s="5">
        <f t="shared" si="0"/>
        <v>23.545392352904734</v>
      </c>
      <c r="K12" s="1">
        <v>43849</v>
      </c>
      <c r="L12" s="1">
        <f t="shared" si="1"/>
        <v>43842</v>
      </c>
      <c r="M12">
        <f t="shared" si="2"/>
        <v>29</v>
      </c>
      <c r="N12" t="s">
        <v>22</v>
      </c>
      <c r="O12" t="s">
        <v>34</v>
      </c>
      <c r="Q12" t="s">
        <v>37</v>
      </c>
      <c r="R12" t="s">
        <v>42</v>
      </c>
      <c r="S12" t="s">
        <v>112</v>
      </c>
    </row>
    <row r="13" spans="1:19" x14ac:dyDescent="0.25">
      <c r="A13" t="s">
        <v>103</v>
      </c>
      <c r="B13" t="s">
        <v>33</v>
      </c>
      <c r="C13" t="s">
        <v>69</v>
      </c>
      <c r="D13">
        <v>1</v>
      </c>
      <c r="E13">
        <v>1</v>
      </c>
      <c r="F13" t="s">
        <v>72</v>
      </c>
      <c r="G13" s="1">
        <v>35200</v>
      </c>
      <c r="H13" s="5">
        <v>158.6</v>
      </c>
      <c r="I13" s="5">
        <v>59.45</v>
      </c>
      <c r="J13" s="5">
        <f t="shared" si="0"/>
        <v>23.634449605549182</v>
      </c>
      <c r="K13" s="1">
        <v>43877</v>
      </c>
      <c r="L13" s="1">
        <f t="shared" si="1"/>
        <v>43870</v>
      </c>
      <c r="M13">
        <f t="shared" si="2"/>
        <v>23</v>
      </c>
      <c r="N13" t="s">
        <v>22</v>
      </c>
      <c r="O13" t="s">
        <v>34</v>
      </c>
      <c r="Q13" t="s">
        <v>37</v>
      </c>
      <c r="R13" t="s">
        <v>41</v>
      </c>
    </row>
    <row r="14" spans="1:19" x14ac:dyDescent="0.25">
      <c r="A14" t="s">
        <v>106</v>
      </c>
      <c r="B14" t="s">
        <v>33</v>
      </c>
      <c r="C14" t="s">
        <v>70</v>
      </c>
      <c r="D14">
        <v>1</v>
      </c>
      <c r="F14" t="s">
        <v>72</v>
      </c>
      <c r="G14" s="1">
        <v>32848</v>
      </c>
      <c r="H14" s="5">
        <v>162.69999999999999</v>
      </c>
      <c r="I14" s="5">
        <v>76.3</v>
      </c>
      <c r="J14" s="5">
        <f t="shared" si="0"/>
        <v>28.823680296653468</v>
      </c>
      <c r="K14" s="1">
        <v>43905</v>
      </c>
      <c r="L14" s="1">
        <f t="shared" si="1"/>
        <v>43898</v>
      </c>
      <c r="M14">
        <f t="shared" si="2"/>
        <v>30</v>
      </c>
      <c r="N14" t="s">
        <v>95</v>
      </c>
      <c r="O14" t="s">
        <v>33</v>
      </c>
      <c r="P14" t="s">
        <v>36</v>
      </c>
      <c r="Q14" t="s">
        <v>37</v>
      </c>
      <c r="R14" t="s">
        <v>42</v>
      </c>
      <c r="S14" t="s">
        <v>114</v>
      </c>
    </row>
    <row r="15" spans="1:19" x14ac:dyDescent="0.25">
      <c r="A15" t="s">
        <v>109</v>
      </c>
      <c r="B15" t="s">
        <v>33</v>
      </c>
      <c r="C15" t="s">
        <v>69</v>
      </c>
      <c r="D15">
        <v>1</v>
      </c>
      <c r="E15">
        <v>1</v>
      </c>
      <c r="F15" t="s">
        <v>72</v>
      </c>
      <c r="G15" s="1">
        <v>33747</v>
      </c>
      <c r="H15" s="5">
        <v>158.19999999999999</v>
      </c>
      <c r="I15" s="5">
        <v>52.35</v>
      </c>
      <c r="J15" s="5">
        <f t="shared" si="0"/>
        <v>20.917208609499092</v>
      </c>
      <c r="K15" s="1">
        <v>44010</v>
      </c>
      <c r="L15" s="1">
        <f t="shared" si="1"/>
        <v>44003</v>
      </c>
      <c r="M15">
        <f t="shared" si="2"/>
        <v>28</v>
      </c>
      <c r="N15" t="s">
        <v>21</v>
      </c>
      <c r="O15" t="s">
        <v>34</v>
      </c>
      <c r="Q15" t="s">
        <v>36</v>
      </c>
      <c r="R15" t="s">
        <v>44</v>
      </c>
      <c r="S15" t="s">
        <v>117</v>
      </c>
    </row>
    <row r="16" spans="1:19" x14ac:dyDescent="0.25">
      <c r="A16" t="s">
        <v>121</v>
      </c>
      <c r="B16" t="s">
        <v>33</v>
      </c>
      <c r="C16" t="s">
        <v>70</v>
      </c>
      <c r="D16">
        <v>0</v>
      </c>
      <c r="E16">
        <v>1</v>
      </c>
      <c r="F16" t="s">
        <v>72</v>
      </c>
      <c r="G16" s="1">
        <v>33555</v>
      </c>
      <c r="H16" s="5">
        <v>169.3</v>
      </c>
      <c r="I16" s="5">
        <v>74.25</v>
      </c>
      <c r="J16" s="5">
        <f t="shared" si="0"/>
        <v>25.904937079786158</v>
      </c>
      <c r="K16" s="1">
        <v>44164</v>
      </c>
      <c r="L16" s="1">
        <f t="shared" si="1"/>
        <v>44157</v>
      </c>
      <c r="M16">
        <f t="shared" si="2"/>
        <v>29</v>
      </c>
      <c r="N16" t="s">
        <v>23</v>
      </c>
      <c r="O16" t="s">
        <v>33</v>
      </c>
      <c r="P16" t="s">
        <v>36</v>
      </c>
      <c r="Q16" t="s">
        <v>37</v>
      </c>
      <c r="R16" t="s">
        <v>41</v>
      </c>
    </row>
    <row r="17" spans="1:19" x14ac:dyDescent="0.25">
      <c r="A17" t="s">
        <v>119</v>
      </c>
      <c r="B17" t="s">
        <v>33</v>
      </c>
      <c r="C17" t="s">
        <v>69</v>
      </c>
      <c r="D17">
        <v>1</v>
      </c>
      <c r="E17">
        <v>1</v>
      </c>
      <c r="F17" t="s">
        <v>72</v>
      </c>
      <c r="G17" s="1">
        <v>35867</v>
      </c>
      <c r="H17" s="5">
        <v>163.30000000000001</v>
      </c>
      <c r="I17" s="5">
        <v>71.2</v>
      </c>
      <c r="J17" s="5">
        <f t="shared" si="0"/>
        <v>26.699776389372733</v>
      </c>
      <c r="K17" s="1">
        <v>44207</v>
      </c>
      <c r="L17" s="1">
        <f t="shared" si="1"/>
        <v>44200</v>
      </c>
      <c r="M17">
        <f t="shared" si="2"/>
        <v>22</v>
      </c>
      <c r="N17" t="s">
        <v>95</v>
      </c>
      <c r="O17" t="s">
        <v>33</v>
      </c>
      <c r="P17" t="s">
        <v>37</v>
      </c>
      <c r="Q17" t="s">
        <v>39</v>
      </c>
      <c r="R17" t="s">
        <v>42</v>
      </c>
      <c r="S17" t="s">
        <v>137</v>
      </c>
    </row>
    <row r="18" spans="1:19" x14ac:dyDescent="0.25">
      <c r="A18" t="s">
        <v>120</v>
      </c>
      <c r="B18" t="s">
        <v>33</v>
      </c>
      <c r="C18" t="s">
        <v>70</v>
      </c>
      <c r="D18">
        <v>1</v>
      </c>
      <c r="E18">
        <v>1</v>
      </c>
      <c r="F18" t="s">
        <v>72</v>
      </c>
      <c r="G18" s="1">
        <v>35673</v>
      </c>
      <c r="H18" s="5">
        <v>176</v>
      </c>
      <c r="I18" s="5">
        <v>70</v>
      </c>
      <c r="J18" s="5">
        <f t="shared" si="0"/>
        <v>22.598140495867771</v>
      </c>
      <c r="K18" s="1">
        <v>44136</v>
      </c>
      <c r="L18" s="1">
        <f t="shared" si="1"/>
        <v>44129</v>
      </c>
      <c r="M18">
        <f t="shared" si="2"/>
        <v>23</v>
      </c>
      <c r="N18" t="s">
        <v>21</v>
      </c>
      <c r="O18" t="s">
        <v>33</v>
      </c>
      <c r="P18" t="s">
        <v>36</v>
      </c>
      <c r="Q18" t="s">
        <v>37</v>
      </c>
      <c r="R18" t="s">
        <v>44</v>
      </c>
      <c r="S18" t="s">
        <v>138</v>
      </c>
    </row>
    <row r="19" spans="1:19" x14ac:dyDescent="0.25">
      <c r="A19" t="s">
        <v>122</v>
      </c>
      <c r="B19" t="s">
        <v>33</v>
      </c>
      <c r="C19" t="s">
        <v>69</v>
      </c>
      <c r="D19">
        <v>1</v>
      </c>
      <c r="E19">
        <v>1</v>
      </c>
      <c r="F19" t="s">
        <v>72</v>
      </c>
      <c r="G19" s="1">
        <v>33805</v>
      </c>
      <c r="H19" s="5">
        <v>179</v>
      </c>
      <c r="I19" s="5">
        <v>77</v>
      </c>
      <c r="J19" s="5">
        <f t="shared" si="0"/>
        <v>24.031709372366656</v>
      </c>
      <c r="K19" s="1">
        <v>44136</v>
      </c>
      <c r="L19" s="1">
        <f t="shared" si="1"/>
        <v>44129</v>
      </c>
      <c r="M19">
        <f t="shared" si="2"/>
        <v>28</v>
      </c>
      <c r="N19" t="s">
        <v>22</v>
      </c>
      <c r="O19" t="s">
        <v>34</v>
      </c>
      <c r="Q19" t="s">
        <v>93</v>
      </c>
      <c r="R19" t="s">
        <v>42</v>
      </c>
      <c r="S19" t="s">
        <v>136</v>
      </c>
    </row>
    <row r="20" spans="1:19" x14ac:dyDescent="0.25">
      <c r="A20" t="s">
        <v>123</v>
      </c>
      <c r="B20" t="s">
        <v>33</v>
      </c>
      <c r="C20" t="s">
        <v>70</v>
      </c>
      <c r="D20">
        <v>0</v>
      </c>
      <c r="E20">
        <v>1</v>
      </c>
      <c r="F20" t="s">
        <v>72</v>
      </c>
      <c r="G20" s="1">
        <v>36454</v>
      </c>
      <c r="H20" s="5">
        <v>186</v>
      </c>
      <c r="I20" s="5">
        <v>98.5</v>
      </c>
      <c r="J20" s="5">
        <f t="shared" si="0"/>
        <v>28.471499595328936</v>
      </c>
      <c r="K20" s="1">
        <v>44164</v>
      </c>
      <c r="L20" s="1">
        <f t="shared" si="1"/>
        <v>44157</v>
      </c>
      <c r="M20">
        <f t="shared" si="2"/>
        <v>21</v>
      </c>
      <c r="N20" t="s">
        <v>22</v>
      </c>
      <c r="O20" t="s">
        <v>33</v>
      </c>
      <c r="P20" t="s">
        <v>37</v>
      </c>
      <c r="Q20" t="s">
        <v>39</v>
      </c>
      <c r="R20" t="s">
        <v>42</v>
      </c>
      <c r="S20" t="s">
        <v>135</v>
      </c>
    </row>
    <row r="21" spans="1:19" x14ac:dyDescent="0.25">
      <c r="A21" t="s">
        <v>124</v>
      </c>
      <c r="B21" t="s">
        <v>33</v>
      </c>
      <c r="C21" t="s">
        <v>70</v>
      </c>
      <c r="D21">
        <v>1</v>
      </c>
      <c r="E21">
        <v>1</v>
      </c>
      <c r="F21" t="s">
        <v>72</v>
      </c>
      <c r="G21" s="1">
        <v>35353</v>
      </c>
      <c r="H21" s="5">
        <v>171.9</v>
      </c>
      <c r="I21" s="5">
        <v>75.8</v>
      </c>
      <c r="J21" s="5">
        <f t="shared" si="0"/>
        <v>25.651776791639548</v>
      </c>
      <c r="K21" s="1">
        <v>44207</v>
      </c>
      <c r="L21" s="1">
        <f t="shared" si="1"/>
        <v>44200</v>
      </c>
      <c r="M21">
        <f t="shared" si="2"/>
        <v>24</v>
      </c>
      <c r="N21" t="s">
        <v>22</v>
      </c>
      <c r="O21" t="s">
        <v>33</v>
      </c>
      <c r="P21" t="s">
        <v>37</v>
      </c>
      <c r="Q21" t="s">
        <v>39</v>
      </c>
      <c r="R21" t="s">
        <v>42</v>
      </c>
      <c r="S21" t="s">
        <v>134</v>
      </c>
    </row>
    <row r="22" spans="1:19" x14ac:dyDescent="0.25">
      <c r="A22" t="s">
        <v>126</v>
      </c>
      <c r="B22" t="s">
        <v>33</v>
      </c>
      <c r="C22" t="s">
        <v>70</v>
      </c>
      <c r="D22">
        <v>0</v>
      </c>
      <c r="E22">
        <v>1</v>
      </c>
      <c r="F22" t="s">
        <v>72</v>
      </c>
      <c r="G22" s="3">
        <v>27495</v>
      </c>
      <c r="H22" s="5">
        <v>168</v>
      </c>
      <c r="I22" s="5">
        <v>66.45</v>
      </c>
      <c r="J22" s="5">
        <f t="shared" si="0"/>
        <v>23.543792517006807</v>
      </c>
      <c r="K22" s="1">
        <v>44262</v>
      </c>
      <c r="L22" s="1">
        <f t="shared" si="1"/>
        <v>44255</v>
      </c>
      <c r="M22">
        <f t="shared" si="2"/>
        <v>45</v>
      </c>
      <c r="N22" t="s">
        <v>21</v>
      </c>
      <c r="O22" t="s">
        <v>34</v>
      </c>
      <c r="Q22" t="s">
        <v>36</v>
      </c>
      <c r="R22" t="s">
        <v>44</v>
      </c>
      <c r="S22" t="s">
        <v>130</v>
      </c>
    </row>
    <row r="23" spans="1:19" x14ac:dyDescent="0.25">
      <c r="A23" t="s">
        <v>107</v>
      </c>
      <c r="B23" t="s">
        <v>34</v>
      </c>
      <c r="C23" t="s">
        <v>69</v>
      </c>
      <c r="D23">
        <v>1</v>
      </c>
      <c r="F23" t="s">
        <v>73</v>
      </c>
      <c r="G23" s="1">
        <v>35148</v>
      </c>
      <c r="H23" s="5">
        <v>155.80000000000001</v>
      </c>
      <c r="I23" s="5">
        <v>62.8</v>
      </c>
      <c r="J23" s="5">
        <f t="shared" si="0"/>
        <v>25.871686323106047</v>
      </c>
      <c r="K23" s="1">
        <v>43905</v>
      </c>
      <c r="L23" s="1">
        <f t="shared" si="1"/>
        <v>43898</v>
      </c>
      <c r="M23">
        <f t="shared" si="2"/>
        <v>23</v>
      </c>
      <c r="N23" t="s">
        <v>22</v>
      </c>
      <c r="O23" t="s">
        <v>34</v>
      </c>
      <c r="Q23" t="s">
        <v>37</v>
      </c>
      <c r="R23" t="s">
        <v>44</v>
      </c>
      <c r="S23" t="s">
        <v>115</v>
      </c>
    </row>
    <row r="24" spans="1:19" x14ac:dyDescent="0.25">
      <c r="A24" t="s">
        <v>105</v>
      </c>
      <c r="B24" t="s">
        <v>34</v>
      </c>
      <c r="C24" t="s">
        <v>69</v>
      </c>
      <c r="D24">
        <v>0</v>
      </c>
      <c r="E24">
        <v>1</v>
      </c>
      <c r="F24" t="s">
        <v>72</v>
      </c>
      <c r="G24" s="1">
        <v>31349</v>
      </c>
      <c r="H24" s="5">
        <v>165.8</v>
      </c>
      <c r="I24" s="5">
        <v>77.150000000000006</v>
      </c>
      <c r="J24" s="5">
        <f t="shared" si="0"/>
        <v>28.06511835004023</v>
      </c>
      <c r="K24" s="1">
        <v>43877</v>
      </c>
      <c r="L24" s="1">
        <f t="shared" si="1"/>
        <v>43870</v>
      </c>
      <c r="M24">
        <f t="shared" si="2"/>
        <v>34</v>
      </c>
      <c r="N24" t="s">
        <v>110</v>
      </c>
      <c r="O24" t="s">
        <v>33</v>
      </c>
      <c r="P24" t="s">
        <v>37</v>
      </c>
      <c r="Q24" t="s">
        <v>37</v>
      </c>
      <c r="R24" t="s">
        <v>41</v>
      </c>
    </row>
    <row r="25" spans="1:19" x14ac:dyDescent="0.25">
      <c r="A25" t="s">
        <v>104</v>
      </c>
      <c r="B25" t="s">
        <v>34</v>
      </c>
      <c r="C25" t="s">
        <v>70</v>
      </c>
      <c r="D25">
        <v>0</v>
      </c>
      <c r="F25" t="s">
        <v>72</v>
      </c>
      <c r="G25" s="1">
        <v>35165</v>
      </c>
      <c r="H25" s="5">
        <v>175.6</v>
      </c>
      <c r="I25" s="5">
        <v>66.349999999999994</v>
      </c>
      <c r="J25" s="5">
        <f t="shared" si="0"/>
        <v>21.517504579158469</v>
      </c>
      <c r="K25" s="1">
        <v>43877</v>
      </c>
      <c r="L25" s="1">
        <f t="shared" si="1"/>
        <v>43870</v>
      </c>
      <c r="M25">
        <f t="shared" si="2"/>
        <v>23</v>
      </c>
      <c r="N25" t="s">
        <v>22</v>
      </c>
      <c r="O25" t="s">
        <v>34</v>
      </c>
      <c r="Q25" t="s">
        <v>37</v>
      </c>
      <c r="R25" t="s">
        <v>41</v>
      </c>
    </row>
    <row r="26" spans="1:19" x14ac:dyDescent="0.25">
      <c r="A26" t="s">
        <v>108</v>
      </c>
      <c r="B26" t="s">
        <v>34</v>
      </c>
      <c r="C26" t="s">
        <v>70</v>
      </c>
      <c r="D26">
        <v>1</v>
      </c>
      <c r="E26">
        <v>1</v>
      </c>
      <c r="F26" t="s">
        <v>73</v>
      </c>
      <c r="G26" s="1">
        <v>32273</v>
      </c>
      <c r="H26" s="5">
        <v>185</v>
      </c>
      <c r="I26" s="5">
        <v>85.2</v>
      </c>
      <c r="J26" s="5">
        <f t="shared" si="0"/>
        <v>24.89408327246165</v>
      </c>
      <c r="K26" s="1">
        <v>43905</v>
      </c>
      <c r="L26" s="1">
        <f t="shared" si="1"/>
        <v>43898</v>
      </c>
      <c r="M26">
        <f t="shared" si="2"/>
        <v>31</v>
      </c>
      <c r="N26" t="s">
        <v>22</v>
      </c>
      <c r="O26" t="s">
        <v>34</v>
      </c>
      <c r="Q26" t="s">
        <v>36</v>
      </c>
      <c r="R26" t="s">
        <v>42</v>
      </c>
      <c r="S26" t="s">
        <v>116</v>
      </c>
    </row>
    <row r="27" spans="1:19" x14ac:dyDescent="0.25">
      <c r="A27" t="s">
        <v>125</v>
      </c>
      <c r="B27" t="s">
        <v>34</v>
      </c>
      <c r="C27" t="s">
        <v>70</v>
      </c>
      <c r="D27">
        <v>0</v>
      </c>
      <c r="E27">
        <v>1</v>
      </c>
      <c r="F27" t="s">
        <v>72</v>
      </c>
      <c r="G27" s="1">
        <v>36180</v>
      </c>
      <c r="H27" s="5">
        <v>175.9</v>
      </c>
      <c r="I27" s="5">
        <v>67.25</v>
      </c>
      <c r="J27" s="5">
        <f t="shared" si="0"/>
        <v>21.735048306750855</v>
      </c>
      <c r="K27" s="1">
        <v>44234</v>
      </c>
      <c r="L27" s="1">
        <f t="shared" si="1"/>
        <v>44227</v>
      </c>
      <c r="M27">
        <f t="shared" si="2"/>
        <v>22</v>
      </c>
      <c r="N27" t="s">
        <v>21</v>
      </c>
      <c r="O27" t="s">
        <v>33</v>
      </c>
      <c r="P27" t="s">
        <v>37</v>
      </c>
      <c r="Q27" t="s">
        <v>39</v>
      </c>
      <c r="R27" t="s">
        <v>42</v>
      </c>
      <c r="S27" t="s">
        <v>132</v>
      </c>
    </row>
    <row r="28" spans="1:19" x14ac:dyDescent="0.25">
      <c r="A28" t="s">
        <v>127</v>
      </c>
      <c r="B28" t="s">
        <v>34</v>
      </c>
      <c r="C28" t="s">
        <v>69</v>
      </c>
      <c r="D28">
        <v>0</v>
      </c>
      <c r="E28">
        <v>1</v>
      </c>
      <c r="F28" t="s">
        <v>72</v>
      </c>
      <c r="G28" s="3">
        <v>34426</v>
      </c>
      <c r="H28" s="5">
        <v>171.9</v>
      </c>
      <c r="I28" s="5">
        <v>55.35</v>
      </c>
      <c r="J28" s="5">
        <f t="shared" si="0"/>
        <v>18.731211680966346</v>
      </c>
      <c r="K28" s="1">
        <v>44262</v>
      </c>
      <c r="L28" s="1">
        <f t="shared" si="1"/>
        <v>44255</v>
      </c>
      <c r="M28">
        <f t="shared" si="2"/>
        <v>26</v>
      </c>
      <c r="N28" t="s">
        <v>22</v>
      </c>
      <c r="O28" t="s">
        <v>34</v>
      </c>
      <c r="Q28" t="s">
        <v>36</v>
      </c>
      <c r="R28" t="s">
        <v>43</v>
      </c>
      <c r="S28" t="s">
        <v>131</v>
      </c>
    </row>
    <row r="30" spans="1:19" x14ac:dyDescent="0.25">
      <c r="C30">
        <f>COUNTIF(D2:D28, "0")</f>
        <v>12</v>
      </c>
    </row>
    <row r="31" spans="1:19" x14ac:dyDescent="0.25">
      <c r="C31">
        <f>COUNTIF(D2:D28, "1")</f>
        <v>15</v>
      </c>
    </row>
  </sheetData>
  <conditionalFormatting sqref="B1">
    <cfRule type="containsText" dxfId="45" priority="45" operator="containsText" text="Yes">
      <formula>NOT(ISERROR(SEARCH("Yes",B1)))</formula>
    </cfRule>
    <cfRule type="containsText" dxfId="44" priority="46" operator="containsText" text="No">
      <formula>NOT(ISERROR(SEARCH("No",B1)))</formula>
    </cfRule>
  </conditionalFormatting>
  <conditionalFormatting sqref="F2:F6">
    <cfRule type="containsText" dxfId="43" priority="43" operator="containsText" text="CM">
      <formula>NOT(ISERROR(SEARCH("CM",F2)))</formula>
    </cfRule>
    <cfRule type="containsText" dxfId="42" priority="44" operator="containsText" text="SR">
      <formula>NOT(ISERROR(SEARCH("SR",F2)))</formula>
    </cfRule>
  </conditionalFormatting>
  <conditionalFormatting sqref="B2:B6">
    <cfRule type="containsText" dxfId="41" priority="41" operator="containsText" text="Yes">
      <formula>NOT(ISERROR(SEARCH("Yes",B2)))</formula>
    </cfRule>
    <cfRule type="containsText" dxfId="40" priority="42" operator="containsText" text="No">
      <formula>NOT(ISERROR(SEARCH("No",B2)))</formula>
    </cfRule>
  </conditionalFormatting>
  <conditionalFormatting sqref="F7">
    <cfRule type="containsText" dxfId="39" priority="39" operator="containsText" text="CM">
      <formula>NOT(ISERROR(SEARCH("CM",F7)))</formula>
    </cfRule>
    <cfRule type="containsText" dxfId="38" priority="40" operator="containsText" text="SR">
      <formula>NOT(ISERROR(SEARCH("SR",F7)))</formula>
    </cfRule>
  </conditionalFormatting>
  <conditionalFormatting sqref="B7">
    <cfRule type="containsText" dxfId="37" priority="37" operator="containsText" text="Yes">
      <formula>NOT(ISERROR(SEARCH("Yes",B7)))</formula>
    </cfRule>
    <cfRule type="containsText" dxfId="36" priority="38" operator="containsText" text="No">
      <formula>NOT(ISERROR(SEARCH("No",B7)))</formula>
    </cfRule>
  </conditionalFormatting>
  <conditionalFormatting sqref="F8">
    <cfRule type="containsText" dxfId="35" priority="35" operator="containsText" text="CM">
      <formula>NOT(ISERROR(SEARCH("CM",F8)))</formula>
    </cfRule>
    <cfRule type="containsText" dxfId="34" priority="36" operator="containsText" text="SR">
      <formula>NOT(ISERROR(SEARCH("SR",F8)))</formula>
    </cfRule>
  </conditionalFormatting>
  <conditionalFormatting sqref="B8">
    <cfRule type="containsText" dxfId="33" priority="33" operator="containsText" text="Yes">
      <formula>NOT(ISERROR(SEARCH("Yes",B8)))</formula>
    </cfRule>
    <cfRule type="containsText" dxfId="32" priority="34" operator="containsText" text="No">
      <formula>NOT(ISERROR(SEARCH("No",B8)))</formula>
    </cfRule>
  </conditionalFormatting>
  <conditionalFormatting sqref="F9">
    <cfRule type="containsText" dxfId="31" priority="31" operator="containsText" text="CM">
      <formula>NOT(ISERROR(SEARCH("CM",F9)))</formula>
    </cfRule>
    <cfRule type="containsText" dxfId="30" priority="32" operator="containsText" text="SR">
      <formula>NOT(ISERROR(SEARCH("SR",F9)))</formula>
    </cfRule>
  </conditionalFormatting>
  <conditionalFormatting sqref="B9">
    <cfRule type="containsText" dxfId="29" priority="29" operator="containsText" text="Yes">
      <formula>NOT(ISERROR(SEARCH("Yes",B9)))</formula>
    </cfRule>
    <cfRule type="containsText" dxfId="28" priority="30" operator="containsText" text="No">
      <formula>NOT(ISERROR(SEARCH("No",B9)))</formula>
    </cfRule>
  </conditionalFormatting>
  <conditionalFormatting sqref="F10:F11">
    <cfRule type="containsText" dxfId="27" priority="27" operator="containsText" text="CM">
      <formula>NOT(ISERROR(SEARCH("CM",F10)))</formula>
    </cfRule>
    <cfRule type="containsText" dxfId="26" priority="28" operator="containsText" text="SR">
      <formula>NOT(ISERROR(SEARCH("SR",F10)))</formula>
    </cfRule>
  </conditionalFormatting>
  <conditionalFormatting sqref="B10:B11">
    <cfRule type="containsText" dxfId="25" priority="25" operator="containsText" text="Yes">
      <formula>NOT(ISERROR(SEARCH("Yes",B10)))</formula>
    </cfRule>
    <cfRule type="containsText" dxfId="24" priority="26" operator="containsText" text="No">
      <formula>NOT(ISERROR(SEARCH("No",B10)))</formula>
    </cfRule>
  </conditionalFormatting>
  <conditionalFormatting sqref="F12:F22">
    <cfRule type="containsText" dxfId="23" priority="23" operator="containsText" text="CM">
      <formula>NOT(ISERROR(SEARCH("CM",F12)))</formula>
    </cfRule>
    <cfRule type="containsText" dxfId="22" priority="24" operator="containsText" text="SR">
      <formula>NOT(ISERROR(SEARCH("SR",F12)))</formula>
    </cfRule>
  </conditionalFormatting>
  <conditionalFormatting sqref="B12:B22">
    <cfRule type="containsText" dxfId="21" priority="21" operator="containsText" text="Yes">
      <formula>NOT(ISERROR(SEARCH("Yes",B12)))</formula>
    </cfRule>
    <cfRule type="containsText" dxfId="20" priority="22" operator="containsText" text="No">
      <formula>NOT(ISERROR(SEARCH("No",B12)))</formula>
    </cfRule>
  </conditionalFormatting>
  <conditionalFormatting sqref="F23">
    <cfRule type="containsText" dxfId="19" priority="19" operator="containsText" text="CM">
      <formula>NOT(ISERROR(SEARCH("CM",F23)))</formula>
    </cfRule>
    <cfRule type="containsText" dxfId="18" priority="20" operator="containsText" text="SR">
      <formula>NOT(ISERROR(SEARCH("SR",F23)))</formula>
    </cfRule>
  </conditionalFormatting>
  <conditionalFormatting sqref="B23">
    <cfRule type="containsText" dxfId="17" priority="17" operator="containsText" text="Yes">
      <formula>NOT(ISERROR(SEARCH("Yes",B23)))</formula>
    </cfRule>
    <cfRule type="containsText" dxfId="16" priority="18" operator="containsText" text="No">
      <formula>NOT(ISERROR(SEARCH("No",B23)))</formula>
    </cfRule>
  </conditionalFormatting>
  <conditionalFormatting sqref="F24:F25">
    <cfRule type="containsText" dxfId="15" priority="15" operator="containsText" text="CM">
      <formula>NOT(ISERROR(SEARCH("CM",F24)))</formula>
    </cfRule>
    <cfRule type="containsText" dxfId="14" priority="16" operator="containsText" text="SR">
      <formula>NOT(ISERROR(SEARCH("SR",F24)))</formula>
    </cfRule>
  </conditionalFormatting>
  <conditionalFormatting sqref="B24:B25">
    <cfRule type="containsText" dxfId="13" priority="13" operator="containsText" text="Yes">
      <formula>NOT(ISERROR(SEARCH("Yes",B24)))</formula>
    </cfRule>
    <cfRule type="containsText" dxfId="12" priority="14" operator="containsText" text="No">
      <formula>NOT(ISERROR(SEARCH("No",B24)))</formula>
    </cfRule>
  </conditionalFormatting>
  <conditionalFormatting sqref="F26">
    <cfRule type="containsText" dxfId="11" priority="11" operator="containsText" text="CM">
      <formula>NOT(ISERROR(SEARCH("CM",F26)))</formula>
    </cfRule>
    <cfRule type="containsText" dxfId="10" priority="12" operator="containsText" text="SR">
      <formula>NOT(ISERROR(SEARCH("SR",F26)))</formula>
    </cfRule>
  </conditionalFormatting>
  <conditionalFormatting sqref="B26">
    <cfRule type="containsText" dxfId="9" priority="9" operator="containsText" text="Yes">
      <formula>NOT(ISERROR(SEARCH("Yes",B26)))</formula>
    </cfRule>
    <cfRule type="containsText" dxfId="8" priority="10" operator="containsText" text="No">
      <formula>NOT(ISERROR(SEARCH("No",B26)))</formula>
    </cfRule>
  </conditionalFormatting>
  <conditionalFormatting sqref="F27">
    <cfRule type="containsText" dxfId="7" priority="7" operator="containsText" text="CM">
      <formula>NOT(ISERROR(SEARCH("CM",F27)))</formula>
    </cfRule>
    <cfRule type="containsText" dxfId="6" priority="8" operator="containsText" text="SR">
      <formula>NOT(ISERROR(SEARCH("SR",F27)))</formula>
    </cfRule>
  </conditionalFormatting>
  <conditionalFormatting sqref="B27">
    <cfRule type="containsText" dxfId="5" priority="5" operator="containsText" text="Yes">
      <formula>NOT(ISERROR(SEARCH("Yes",B27)))</formula>
    </cfRule>
    <cfRule type="containsText" dxfId="4" priority="6" operator="containsText" text="No">
      <formula>NOT(ISERROR(SEARCH("No",B27)))</formula>
    </cfRule>
  </conditionalFormatting>
  <conditionalFormatting sqref="F28">
    <cfRule type="containsText" dxfId="3" priority="3" operator="containsText" text="CM">
      <formula>NOT(ISERROR(SEARCH("CM",F28)))</formula>
    </cfRule>
    <cfRule type="containsText" dxfId="2" priority="4" operator="containsText" text="SR">
      <formula>NOT(ISERROR(SEARCH("SR",F28)))</formula>
    </cfRule>
  </conditionalFormatting>
  <conditionalFormatting sqref="B28">
    <cfRule type="containsText" dxfId="1" priority="1" operator="containsText" text="Yes">
      <formula>NOT(ISERROR(SEARCH("Yes",B28)))</formula>
    </cfRule>
    <cfRule type="containsText" dxfId="0" priority="2" operator="containsText" text="No">
      <formula>NOT(ISERROR(SEARCH("No",B28)))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Participants</vt:lpstr>
      <vt:lpstr>Completed Participants</vt:lpstr>
      <vt:lpstr>JB PhD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2022-10-10T13:47:58Z</dcterms:modified>
</cp:coreProperties>
</file>